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165" windowWidth="14310" windowHeight="11565" activeTab="6"/>
  </bookViews>
  <sheets>
    <sheet name="прил 1 вода" sheetId="1" r:id="rId1"/>
    <sheet name="прил 1 стоки" sheetId="2" r:id="rId2"/>
    <sheet name="прил 2вс" sheetId="3" r:id="rId3"/>
    <sheet name="прил 2во" sheetId="4" r:id="rId4"/>
    <sheet name="прил 3" sheetId="5" r:id="rId5"/>
    <sheet name="прил 3во" sheetId="6" r:id="rId6"/>
    <sheet name="прил4 в" sheetId="7" r:id="rId7"/>
    <sheet name="прил4 стоки" sheetId="8" r:id="rId8"/>
    <sheet name="пр7в" sheetId="9" r:id="rId9"/>
    <sheet name="пр7во" sheetId="10" r:id="rId10"/>
    <sheet name="Лист3" sheetId="11" r:id="rId11"/>
  </sheets>
  <externalReferences>
    <externalReference r:id="rId14"/>
  </externalReferences>
  <definedNames>
    <definedName name="_GoBack" localSheetId="7">'прил4 стоки'!$B$4</definedName>
    <definedName name="_xlnm.Print_Titles" localSheetId="0">'прил 1 вода'!$6:$8</definedName>
    <definedName name="_xlnm.Print_Titles" localSheetId="1">'прил 1 стоки'!$5:$7</definedName>
    <definedName name="_xlnm.Print_Area" localSheetId="0">'прил 1 вода'!$A$1:$E$43</definedName>
    <definedName name="стокиобъем11" localSheetId="8">#REF!</definedName>
    <definedName name="стокиобъем11" localSheetId="6">#REF!</definedName>
    <definedName name="стокиобъем11">#REF!</definedName>
    <definedName name="стокиобъем12" localSheetId="8">#REF!</definedName>
    <definedName name="стокиобъем12" localSheetId="6">#REF!</definedName>
    <definedName name="стокиобъем12">#REF!</definedName>
    <definedName name="стокитариф11" localSheetId="8">#REF!</definedName>
    <definedName name="стокитариф11" localSheetId="6">#REF!</definedName>
    <definedName name="стокитариф11">#REF!</definedName>
    <definedName name="стокитариф12" localSheetId="8">#REF!</definedName>
    <definedName name="стокитариф12" localSheetId="6">#REF!</definedName>
    <definedName name="стокитариф12">#REF!</definedName>
  </definedNames>
  <calcPr fullCalcOnLoad="1"/>
</workbook>
</file>

<file path=xl/sharedStrings.xml><?xml version="1.0" encoding="utf-8"?>
<sst xmlns="http://schemas.openxmlformats.org/spreadsheetml/2006/main" count="318" uniqueCount="171">
  <si>
    <t>Наименование показателей</t>
  </si>
  <si>
    <t>3.1.</t>
  </si>
  <si>
    <t>3.2.</t>
  </si>
  <si>
    <t>4.1.</t>
  </si>
  <si>
    <t>1.1.</t>
  </si>
  <si>
    <t>1.2.</t>
  </si>
  <si>
    <t>Производственные расходы</t>
  </si>
  <si>
    <t>2.</t>
  </si>
  <si>
    <t>Ремонтные расходы</t>
  </si>
  <si>
    <t>3.</t>
  </si>
  <si>
    <t>Сбытовые расходы гарантирующих организаций</t>
  </si>
  <si>
    <t>4.2.</t>
  </si>
  <si>
    <t>4.3.</t>
  </si>
  <si>
    <t>5.</t>
  </si>
  <si>
    <t>6.</t>
  </si>
  <si>
    <t>7.</t>
  </si>
  <si>
    <t>7.1.</t>
  </si>
  <si>
    <t>7.2.</t>
  </si>
  <si>
    <t>Нормативная прибыль</t>
  </si>
  <si>
    <t>Прибыль на капитальные вложения</t>
  </si>
  <si>
    <t>Прибыль на социальные нужды</t>
  </si>
  <si>
    <t>Прибыль на прочие цели</t>
  </si>
  <si>
    <t>РЭК</t>
  </si>
  <si>
    <t>Величина расходов, не учтенных в тарифе</t>
  </si>
  <si>
    <t>тыс. руб.</t>
  </si>
  <si>
    <t>№ п/п</t>
  </si>
  <si>
    <t xml:space="preserve">Наименование </t>
  </si>
  <si>
    <t>организация</t>
  </si>
  <si>
    <t>1.</t>
  </si>
  <si>
    <t>Средства на возврат займов и кредитов, проценты по займам и кредитам, привлекаемым на реализацию инвестиционной программы и пополнение оборотных средств</t>
  </si>
  <si>
    <t>Прибыль, облагаемая налогом</t>
  </si>
  <si>
    <t>Наименование показателя</t>
  </si>
  <si>
    <t>Единица измерения</t>
  </si>
  <si>
    <t>тыс.м3</t>
  </si>
  <si>
    <t>Объем воды, теряемой при транспортировке</t>
  </si>
  <si>
    <t>собственное производство</t>
  </si>
  <si>
    <t>Расход электрической энергии</t>
  </si>
  <si>
    <t>тыс.кВтч</t>
  </si>
  <si>
    <t xml:space="preserve">организация      </t>
  </si>
  <si>
    <t xml:space="preserve">РЭК                                 </t>
  </si>
  <si>
    <t>Общая протяженность водопроводных сетей</t>
  </si>
  <si>
    <t>Количество подземных водозаборных сооружений (скважин)</t>
  </si>
  <si>
    <t xml:space="preserve">Количество поверхностных водозаборных сооружений </t>
  </si>
  <si>
    <t>Количество подкачивающих насосных станций (НС-2, НС- поъема)</t>
  </si>
  <si>
    <t>Установленная мощность системы</t>
  </si>
  <si>
    <t>Фактическая мощность системы</t>
  </si>
  <si>
    <t>км</t>
  </si>
  <si>
    <t>шт</t>
  </si>
  <si>
    <t>тыс.м3/сутки</t>
  </si>
  <si>
    <t>%</t>
  </si>
  <si>
    <t xml:space="preserve">Уровень потерь </t>
  </si>
  <si>
    <t>Численность населения, получающего услугу водоотведение</t>
  </si>
  <si>
    <t>чел.</t>
  </si>
  <si>
    <t xml:space="preserve">Количество часов предоставления услуг </t>
  </si>
  <si>
    <t>час.</t>
  </si>
  <si>
    <t xml:space="preserve">Удельный расход электроэнергии на 
1 м3 сточных вод             </t>
  </si>
  <si>
    <t>Индекс потребительских цен</t>
  </si>
  <si>
    <t>Показатель (группы потребителей)</t>
  </si>
  <si>
    <t>Тарифы</t>
  </si>
  <si>
    <t>Прочие потребители (тарифы указываются без НДС)</t>
  </si>
  <si>
    <t>руб./м3</t>
  </si>
  <si>
    <t>Организация</t>
  </si>
  <si>
    <t>Административные расходы</t>
  </si>
  <si>
    <t>Амортизация основных средств и нематериальных активов</t>
  </si>
  <si>
    <t>Всего расходов</t>
  </si>
  <si>
    <t>Численность населения, получающего услугу водоснабжения</t>
  </si>
  <si>
    <t>Удельный расход электроэнергии:</t>
  </si>
  <si>
    <t>кВт*ч/м3</t>
  </si>
  <si>
    <t>подъем</t>
  </si>
  <si>
    <t>очистка воды</t>
  </si>
  <si>
    <t>транспортировка воды</t>
  </si>
  <si>
    <t>Охват абонентов приборами учета воды</t>
  </si>
  <si>
    <t>кВтч/м3</t>
  </si>
  <si>
    <t>кг/м3 (л/м3)</t>
  </si>
  <si>
    <t>2014 год</t>
  </si>
  <si>
    <t>Расходы на арендную плату (лизинговые платежи, концессионная плата)</t>
  </si>
  <si>
    <t>Налоги включаемые в себестоимость продукции</t>
  </si>
  <si>
    <t>2014год</t>
  </si>
  <si>
    <t>Налоги, сборы, платежи</t>
  </si>
  <si>
    <t xml:space="preserve">населению, в т.ч. </t>
  </si>
  <si>
    <t>бюджетным организациям, в т.ч.</t>
  </si>
  <si>
    <t>прочим потребителям, в.т.ч.</t>
  </si>
  <si>
    <t>указыаются по годам на период действия тарифов</t>
  </si>
  <si>
    <t>к экспертому и к протоколу</t>
  </si>
  <si>
    <t xml:space="preserve">к экспертому </t>
  </si>
  <si>
    <t>Население (тарифы указываются с учетом НДС)</t>
  </si>
  <si>
    <t>электроэнергию</t>
  </si>
  <si>
    <t>по приборам учета</t>
  </si>
  <si>
    <t>Индексы  роста цен на энергетические ресурсы</t>
  </si>
  <si>
    <t>Принято  сточных вод всего, в т.ч.</t>
  </si>
  <si>
    <t>от населения</t>
  </si>
  <si>
    <t>от собственного  производства</t>
  </si>
  <si>
    <t>от бюджетных организаций</t>
  </si>
  <si>
    <t>принято от других  канализций</t>
  </si>
  <si>
    <t xml:space="preserve">на транспортировку сточной воды </t>
  </si>
  <si>
    <t xml:space="preserve">организация </t>
  </si>
  <si>
    <t xml:space="preserve">РЭК                               </t>
  </si>
  <si>
    <t>Общая протяженность канализационных сетей</t>
  </si>
  <si>
    <t>Количество канализационных насосных станций</t>
  </si>
  <si>
    <t>Пропускная способность канализации</t>
  </si>
  <si>
    <t>Количество очистных сооружений</t>
  </si>
  <si>
    <t>Мощность очистных сооружений</t>
  </si>
  <si>
    <t>Фактическая мощность очистных сооружений</t>
  </si>
  <si>
    <t>Пропущено сточных вод через очистные сооружения</t>
  </si>
  <si>
    <t>7.3.</t>
  </si>
  <si>
    <t>7.4.</t>
  </si>
  <si>
    <t>7.4.1.</t>
  </si>
  <si>
    <t>8.</t>
  </si>
  <si>
    <t>10.1.</t>
  </si>
  <si>
    <t>10.2.</t>
  </si>
  <si>
    <t>12.1.</t>
  </si>
  <si>
    <t>12.2.</t>
  </si>
  <si>
    <t>Норматив технологических  затрат химреагентов, в т.ч:</t>
  </si>
  <si>
    <r>
      <t xml:space="preserve">Норматив технологических  затрат электрической энергии </t>
    </r>
    <r>
      <rPr>
        <sz val="10"/>
        <color indexed="8"/>
        <rFont val="Times New Roman"/>
        <family val="1"/>
      </rPr>
      <t>(удельный расход электрической энергии на 1 м3 воды</t>
    </r>
    <r>
      <rPr>
        <sz val="12"/>
        <color indexed="8"/>
        <rFont val="Times New Roman"/>
        <family val="1"/>
      </rPr>
      <t>), в т.ч.:</t>
    </r>
  </si>
  <si>
    <t>13.1.</t>
  </si>
  <si>
    <t>13.2.</t>
  </si>
  <si>
    <t>13.3.</t>
  </si>
  <si>
    <t>13.4.</t>
  </si>
  <si>
    <t>на очистку сточной воды</t>
  </si>
  <si>
    <t>с 01.07.2014 по 31.12.2014</t>
  </si>
  <si>
    <t>Объем воды, пропускаемой через очистные сооружения</t>
  </si>
  <si>
    <t>15.2.</t>
  </si>
  <si>
    <t>15.3.</t>
  </si>
  <si>
    <t>с 01.01.2014 по 30.06.2014</t>
  </si>
  <si>
    <t>подъем воды</t>
  </si>
  <si>
    <t xml:space="preserve"> транспортировка сточных вод </t>
  </si>
  <si>
    <t>очистка сточных вод</t>
  </si>
  <si>
    <r>
      <t xml:space="preserve">Норматив технологических  затрат электрической энергии </t>
    </r>
    <r>
      <rPr>
        <sz val="8"/>
        <color indexed="8"/>
        <rFont val="Times New Roman"/>
        <family val="1"/>
      </rPr>
      <t>(у</t>
    </r>
    <r>
      <rPr>
        <sz val="9"/>
        <color indexed="8"/>
        <rFont val="Times New Roman"/>
        <family val="1"/>
      </rPr>
      <t>дельный расход электрической энергии на 1 м3 сточных  вод</t>
    </r>
    <r>
      <rPr>
        <sz val="8"/>
        <color indexed="8"/>
        <rFont val="Times New Roman"/>
        <family val="1"/>
      </rPr>
      <t>), в т.ч.</t>
    </r>
    <r>
      <rPr>
        <sz val="12"/>
        <color indexed="8"/>
        <rFont val="Times New Roman"/>
        <family val="1"/>
      </rPr>
      <t>:</t>
    </r>
  </si>
  <si>
    <t xml:space="preserve">Объем поднимаемой поверхностной (подземной) воды, в т.ч. </t>
  </si>
  <si>
    <t>поверхностной</t>
  </si>
  <si>
    <t>подземной</t>
  </si>
  <si>
    <t>Объем воды, получаемой со стороны</t>
  </si>
  <si>
    <t>своими насосами</t>
  </si>
  <si>
    <t>самотеком</t>
  </si>
  <si>
    <t>Объем воды, подаваемой в сеть, в т.ч.</t>
  </si>
  <si>
    <t>Расход воды на собственные  нужды организации</t>
  </si>
  <si>
    <t>Объем  отпуска воды всего:  в т.ч.</t>
  </si>
  <si>
    <t>13.1.1.</t>
  </si>
  <si>
    <t>13.3.1.</t>
  </si>
  <si>
    <t>13.4.1.</t>
  </si>
  <si>
    <t>15.1.</t>
  </si>
  <si>
    <t xml:space="preserve">18.1. </t>
  </si>
  <si>
    <t>18.2.</t>
  </si>
  <si>
    <t>Передано сточных вод на очистку другим канализациям</t>
  </si>
  <si>
    <t>Объем сброшенных сточных вод без очистки</t>
  </si>
  <si>
    <t>10</t>
  </si>
  <si>
    <t>от прочих потребителей, в т.ч.</t>
  </si>
  <si>
    <t>Факт 2012 год</t>
  </si>
  <si>
    <t xml:space="preserve">План 2014 год </t>
  </si>
  <si>
    <t>План 2014 год</t>
  </si>
  <si>
    <t>Приложение № 1 к экспертному заключению по делу № 185-13в</t>
  </si>
  <si>
    <t>Анализ основных технико – экономических показателей общества с ограниченной ответственностью    "Норильская жилищно-эксплуатационная компания" (г.Норильск, ИНН   2457070804)</t>
  </si>
  <si>
    <t xml:space="preserve">теплоэнергию </t>
  </si>
  <si>
    <t>Норматив технологических  затрат химреагентов</t>
  </si>
  <si>
    <t>Приложение № 2 к экспертному заключению по делу № 185-13в</t>
  </si>
  <si>
    <t>Приложение № 3 к экспертному заключению по делу № 185-13в</t>
  </si>
  <si>
    <t>Приложение № 4
к экспертному заключению 
по делу № 185-13в</t>
  </si>
  <si>
    <t>Приложение № 7
к экспертному заключению 
по делу № 185-13в</t>
  </si>
  <si>
    <t>Приложение № 1 к экспертному заключению по делу № 184-13в</t>
  </si>
  <si>
    <t>Расходы, учтенные и неучтенные при расчете тарифа   общества с ограниченной ответственностью    "Норильская жилищно-эксплуатационная компания" (г.Норильск, ИНН   2457070804)</t>
  </si>
  <si>
    <t>Приложение № 2 к экспертному заключению по делу № 184-13в</t>
  </si>
  <si>
    <t>Расходы, учтенные и неучтенные при расчете тарифа    общества с ограниченной ответственностью    "Норильская жилищно-эксплуатационная компания" (г.Норильск, ИНН   2457070804)</t>
  </si>
  <si>
    <t xml:space="preserve">Величина прибыли, необходимой для эффективного функционирования       общества с ограниченной ответственностью    "Норильская жилищно-эксплуатационная компания"  (г.Норильск,  ИНН   2457070804)                                                                                            </t>
  </si>
  <si>
    <t xml:space="preserve">Величина прибыли, необходимой для эффективного функционирования       общества с ограниченной ответственностью    "Норильская жилищно-эксплуатационная компания" (г.Норильск,  ИНН   2457070804)                                                                                            </t>
  </si>
  <si>
    <t>Приложение № 3 к экспертному заключению по делу № 184-13в</t>
  </si>
  <si>
    <t xml:space="preserve">Целевые показатели деятельности    общества с ограниченной ответственностью    "Норильская жилищно-эксплуатационная компания"  (г.Норильск,  ИНН   2457070804)  </t>
  </si>
  <si>
    <t>Приложение № 4 к экспертному заключению по делу № 184-13в</t>
  </si>
  <si>
    <t>Приложение № 7
к экспертному заключению 
по делу № 184-13в</t>
  </si>
  <si>
    <t>транспортировка сточных вод</t>
  </si>
  <si>
    <t>Тарифы на транспортировку воды для потребителей общества с ограниченной ответственностью    "Норильская жилищно-эксплуатационная компания"       (г.Норильск,  ИНН   2457070804)</t>
  </si>
  <si>
    <t>Тарифы на транспортировку сточных  вод для потребителей общества с ограниченной ответственностью  "Норильская жилищно-эксплуатационная компания" (г.Норильск,  ИНН  2457070804)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</si>
</sst>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000000000"/>
    <numFmt numFmtId="191" formatCode="0.00000000000"/>
    <numFmt numFmtId="192" formatCode="0.000000000"/>
    <numFmt numFmtId="193" formatCode="0.00000000"/>
    <numFmt numFmtId="194" formatCode="0.0%"/>
    <numFmt numFmtId="195" formatCode="0.000%"/>
    <numFmt numFmtId="196" formatCode="#,##0.00&quot;р.&quot;"/>
    <numFmt numFmtId="197" formatCode="[$-FC19]d\ mmmm\ yyyy\ &quot;г.&quot;"/>
  </numFmts>
  <fonts count="52">
    <font>
      <sz val="10"/>
      <name val="Arial"/>
      <family val="0"/>
    </font>
    <font>
      <sz val="12"/>
      <name val="Times New Roman"/>
      <family val="1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4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2"/>
      <color indexed="10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29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8" fillId="0" borderId="0" xfId="0" applyFont="1" applyAlignment="1">
      <alignment vertical="center" wrapText="1"/>
    </xf>
    <xf numFmtId="0" fontId="4" fillId="0" borderId="0" xfId="0" applyFont="1" applyAlignment="1">
      <alignment horizontal="right"/>
    </xf>
    <xf numFmtId="0" fontId="5" fillId="0" borderId="10" xfId="0" applyFont="1" applyBorder="1" applyAlignment="1">
      <alignment vertical="center" wrapText="1"/>
    </xf>
    <xf numFmtId="0" fontId="5" fillId="0" borderId="0" xfId="59" applyFont="1">
      <alignment/>
      <protection/>
    </xf>
    <xf numFmtId="0" fontId="5" fillId="0" borderId="0" xfId="59" applyFont="1" applyAlignment="1">
      <alignment horizontal="center"/>
      <protection/>
    </xf>
    <xf numFmtId="0" fontId="8" fillId="0" borderId="0" xfId="59" applyFont="1">
      <alignment/>
      <protection/>
    </xf>
    <xf numFmtId="0" fontId="8" fillId="0" borderId="0" xfId="59" applyFont="1" applyAlignment="1">
      <alignment horizontal="center"/>
      <protection/>
    </xf>
    <xf numFmtId="0" fontId="5" fillId="0" borderId="0" xfId="59" applyFont="1" applyAlignment="1">
      <alignment horizontal="center" wrapText="1"/>
      <protection/>
    </xf>
    <xf numFmtId="0" fontId="5" fillId="0" borderId="0" xfId="59" applyFont="1" applyAlignment="1">
      <alignment horizontal="right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5" fillId="0" borderId="10" xfId="59" applyFont="1" applyBorder="1" applyAlignment="1">
      <alignment horizontal="center" vertical="center" wrapText="1"/>
      <protection/>
    </xf>
    <xf numFmtId="0" fontId="5" fillId="0" borderId="10" xfId="59" applyFont="1" applyBorder="1" applyAlignment="1">
      <alignment horizontal="center"/>
      <protection/>
    </xf>
    <xf numFmtId="0" fontId="1" fillId="0" borderId="10" xfId="53" applyFont="1" applyBorder="1" applyAlignment="1">
      <alignment horizontal="center" vertical="center" wrapText="1"/>
      <protection/>
    </xf>
    <xf numFmtId="0" fontId="1" fillId="0" borderId="10" xfId="53" applyFont="1" applyBorder="1" applyAlignment="1">
      <alignment horizontal="left" vertical="center" wrapText="1"/>
      <protection/>
    </xf>
    <xf numFmtId="0" fontId="1" fillId="32" borderId="10" xfId="53" applyFont="1" applyFill="1" applyBorder="1" applyAlignment="1">
      <alignment horizontal="left" vertical="center" wrapText="1"/>
      <protection/>
    </xf>
    <xf numFmtId="0" fontId="1" fillId="0" borderId="10" xfId="53" applyNumberFormat="1" applyFont="1" applyBorder="1" applyAlignment="1">
      <alignment horizontal="center" vertical="center" wrapText="1"/>
      <protection/>
    </xf>
    <xf numFmtId="0" fontId="5" fillId="0" borderId="0" xfId="58" applyFont="1" applyAlignment="1">
      <alignment wrapText="1"/>
      <protection/>
    </xf>
    <xf numFmtId="0" fontId="8" fillId="0" borderId="0" xfId="58" applyFont="1" applyAlignment="1">
      <alignment wrapText="1"/>
      <protection/>
    </xf>
    <xf numFmtId="0" fontId="8" fillId="0" borderId="0" xfId="58" applyFont="1" applyAlignment="1">
      <alignment horizontal="right" wrapText="1"/>
      <protection/>
    </xf>
    <xf numFmtId="0" fontId="5" fillId="0" borderId="0" xfId="58" applyFont="1" applyAlignment="1">
      <alignment horizontal="center" wrapText="1"/>
      <protection/>
    </xf>
    <xf numFmtId="0" fontId="5" fillId="0" borderId="10" xfId="58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5" fillId="0" borderId="10" xfId="58" applyFont="1" applyBorder="1" applyAlignment="1">
      <alignment vertical="center" wrapText="1"/>
      <protection/>
    </xf>
    <xf numFmtId="2" fontId="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center" wrapText="1"/>
      <protection/>
    </xf>
    <xf numFmtId="0" fontId="5" fillId="0" borderId="10" xfId="58" applyFont="1" applyBorder="1" applyAlignment="1">
      <alignment wrapText="1"/>
      <protection/>
    </xf>
    <xf numFmtId="0" fontId="0" fillId="0" borderId="0" xfId="57" applyAlignment="1">
      <alignment wrapText="1"/>
      <protection/>
    </xf>
    <xf numFmtId="0" fontId="8" fillId="0" borderId="0" xfId="57" applyFont="1" applyAlignment="1">
      <alignment wrapText="1"/>
      <protection/>
    </xf>
    <xf numFmtId="0" fontId="9" fillId="0" borderId="0" xfId="57" applyFont="1" applyAlignment="1">
      <alignment wrapText="1"/>
      <protection/>
    </xf>
    <xf numFmtId="0" fontId="8" fillId="0" borderId="0" xfId="57" applyFont="1" applyAlignment="1">
      <alignment horizontal="right" wrapText="1"/>
      <protection/>
    </xf>
    <xf numFmtId="0" fontId="8" fillId="0" borderId="0" xfId="57" applyFont="1" applyAlignment="1">
      <alignment horizontal="center" wrapText="1"/>
      <protection/>
    </xf>
    <xf numFmtId="0" fontId="5" fillId="0" borderId="10" xfId="57" applyFont="1" applyBorder="1" applyAlignment="1">
      <alignment horizontal="center" vertical="center" wrapText="1"/>
      <protection/>
    </xf>
    <xf numFmtId="0" fontId="5" fillId="0" borderId="10" xfId="57" applyFont="1" applyBorder="1" applyAlignment="1">
      <alignment horizontal="left" vertical="center" wrapText="1"/>
      <protection/>
    </xf>
    <xf numFmtId="0" fontId="5" fillId="0" borderId="10" xfId="57" applyFont="1" applyBorder="1" applyAlignment="1">
      <alignment vertical="center" wrapText="1"/>
      <protection/>
    </xf>
    <xf numFmtId="2" fontId="5" fillId="0" borderId="10" xfId="57" applyNumberFormat="1" applyFont="1" applyBorder="1" applyAlignment="1">
      <alignment horizontal="center" vertical="center" wrapText="1"/>
      <protection/>
    </xf>
    <xf numFmtId="1" fontId="1" fillId="0" borderId="10" xfId="57" applyNumberFormat="1" applyFont="1" applyBorder="1" applyAlignment="1">
      <alignment horizontal="center" vertical="center" wrapText="1"/>
      <protection/>
    </xf>
    <xf numFmtId="0" fontId="1" fillId="0" borderId="10" xfId="57" applyFont="1" applyBorder="1" applyAlignment="1">
      <alignment horizontal="center" vertical="center" wrapText="1"/>
      <protection/>
    </xf>
    <xf numFmtId="0" fontId="11" fillId="0" borderId="0" xfId="57" applyFont="1" applyAlignment="1">
      <alignment wrapText="1"/>
      <protection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6" fillId="0" borderId="0" xfId="57" applyFont="1" applyBorder="1">
      <alignment/>
      <protection/>
    </xf>
    <xf numFmtId="0" fontId="6" fillId="0" borderId="0" xfId="57" applyFont="1" applyBorder="1" applyAlignment="1">
      <alignment wrapText="1"/>
      <protection/>
    </xf>
    <xf numFmtId="0" fontId="8" fillId="0" borderId="10" xfId="57" applyFont="1" applyBorder="1" applyAlignment="1">
      <alignment horizontal="center" vertical="center" wrapText="1"/>
      <protection/>
    </xf>
    <xf numFmtId="0" fontId="8" fillId="0" borderId="10" xfId="57" applyFont="1" applyBorder="1" applyAlignment="1">
      <alignment vertical="center" wrapText="1"/>
      <protection/>
    </xf>
    <xf numFmtId="0" fontId="1" fillId="0" borderId="10" xfId="53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vertical="center" wrapText="1"/>
    </xf>
    <xf numFmtId="0" fontId="50" fillId="0" borderId="0" xfId="0" applyFont="1" applyAlignment="1">
      <alignment vertical="center" wrapText="1"/>
    </xf>
    <xf numFmtId="0" fontId="51" fillId="0" borderId="0" xfId="0" applyFont="1" applyAlignment="1">
      <alignment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vertical="center" wrapText="1"/>
    </xf>
    <xf numFmtId="2" fontId="50" fillId="0" borderId="10" xfId="0" applyNumberFormat="1" applyFont="1" applyBorder="1" applyAlignment="1">
      <alignment horizontal="center" vertical="center" wrapText="1"/>
    </xf>
    <xf numFmtId="14" fontId="50" fillId="0" borderId="10" xfId="0" applyNumberFormat="1" applyFont="1" applyBorder="1" applyAlignment="1">
      <alignment horizontal="center" vertical="center" wrapText="1"/>
    </xf>
    <xf numFmtId="16" fontId="50" fillId="0" borderId="10" xfId="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8" fillId="0" borderId="0" xfId="59" applyFont="1" applyFill="1" applyAlignment="1">
      <alignment/>
      <protection/>
    </xf>
    <xf numFmtId="16" fontId="5" fillId="0" borderId="10" xfId="57" applyNumberFormat="1" applyFont="1" applyBorder="1" applyAlignment="1">
      <alignment horizontal="center" vertical="center" wrapText="1"/>
      <protection/>
    </xf>
    <xf numFmtId="0" fontId="8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16" fillId="33" borderId="10" xfId="53" applyFont="1" applyFill="1" applyBorder="1" applyAlignment="1">
      <alignment horizontal="left" vertical="top" wrapText="1"/>
      <protection/>
    </xf>
    <xf numFmtId="0" fontId="16" fillId="33" borderId="10" xfId="53" applyFont="1" applyFill="1" applyBorder="1" applyAlignment="1">
      <alignment vertical="top" wrapText="1"/>
      <protection/>
    </xf>
    <xf numFmtId="0" fontId="16" fillId="33" borderId="10" xfId="53" applyFont="1" applyFill="1" applyBorder="1" applyAlignment="1">
      <alignment horizontal="justify" vertical="top" wrapText="1"/>
      <protection/>
    </xf>
    <xf numFmtId="49" fontId="50" fillId="0" borderId="10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2" fontId="50" fillId="0" borderId="13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2" fontId="1" fillId="0" borderId="14" xfId="53" applyNumberFormat="1" applyFont="1" applyBorder="1" applyAlignment="1">
      <alignment horizontal="center"/>
      <protection/>
    </xf>
    <xf numFmtId="2" fontId="1" fillId="0" borderId="10" xfId="53" applyNumberFormat="1" applyFont="1" applyBorder="1" applyAlignment="1">
      <alignment horizontal="center" vertical="center" wrapText="1"/>
      <protection/>
    </xf>
    <xf numFmtId="2" fontId="1" fillId="0" borderId="10" xfId="53" applyNumberFormat="1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 applyProtection="1">
      <alignment vertical="center" wrapText="1"/>
      <protection/>
    </xf>
    <xf numFmtId="2" fontId="5" fillId="0" borderId="0" xfId="0" applyNumberFormat="1" applyFont="1" applyAlignment="1">
      <alignment vertical="center" wrapText="1"/>
    </xf>
    <xf numFmtId="0" fontId="0" fillId="0" borderId="0" xfId="0" applyBorder="1" applyAlignment="1">
      <alignment/>
    </xf>
    <xf numFmtId="2" fontId="5" fillId="0" borderId="0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0" fillId="0" borderId="15" xfId="0" applyBorder="1" applyAlignment="1">
      <alignment/>
    </xf>
    <xf numFmtId="2" fontId="5" fillId="0" borderId="15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" fillId="0" borderId="10" xfId="59" applyFont="1" applyBorder="1" applyAlignment="1">
      <alignment horizontal="center" vertical="center" wrapText="1"/>
      <protection/>
    </xf>
    <xf numFmtId="0" fontId="8" fillId="0" borderId="0" xfId="59" applyFont="1" applyAlignment="1">
      <alignment horizontal="center" vertical="center" wrapText="1"/>
      <protection/>
    </xf>
    <xf numFmtId="0" fontId="8" fillId="0" borderId="0" xfId="59" applyFont="1" applyFill="1" applyAlignment="1">
      <alignment horizontal="center" wrapText="1"/>
      <protection/>
    </xf>
    <xf numFmtId="0" fontId="8" fillId="0" borderId="0" xfId="0" applyFont="1" applyAlignment="1">
      <alignment horizont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8" fillId="0" borderId="0" xfId="57" applyFont="1" applyAlignment="1">
      <alignment horizontal="left" wrapText="1"/>
      <protection/>
    </xf>
    <xf numFmtId="0" fontId="8" fillId="0" borderId="0" xfId="57" applyFont="1" applyAlignment="1">
      <alignment horizontal="center" vertical="center" wrapText="1"/>
      <protection/>
    </xf>
    <xf numFmtId="0" fontId="5" fillId="0" borderId="10" xfId="57" applyFont="1" applyBorder="1" applyAlignment="1">
      <alignment horizontal="center" vertical="center" wrapText="1"/>
      <protection/>
    </xf>
    <xf numFmtId="0" fontId="8" fillId="0" borderId="0" xfId="58" applyFont="1" applyAlignment="1">
      <alignment horizontal="center" wrapText="1"/>
      <protection/>
    </xf>
    <xf numFmtId="0" fontId="5" fillId="0" borderId="10" xfId="58" applyFont="1" applyBorder="1" applyAlignment="1">
      <alignment horizontal="center" vertical="center" wrapText="1"/>
      <protection/>
    </xf>
    <xf numFmtId="0" fontId="5" fillId="0" borderId="12" xfId="58" applyFont="1" applyBorder="1" applyAlignment="1">
      <alignment horizontal="center" vertical="center" wrapText="1"/>
      <protection/>
    </xf>
    <xf numFmtId="0" fontId="5" fillId="0" borderId="16" xfId="58" applyFont="1" applyBorder="1" applyAlignment="1">
      <alignment horizontal="center" vertical="center" wrapText="1"/>
      <protection/>
    </xf>
    <xf numFmtId="0" fontId="8" fillId="0" borderId="17" xfId="57" applyFont="1" applyBorder="1" applyAlignment="1">
      <alignment horizontal="center" vertical="center" wrapText="1"/>
      <protection/>
    </xf>
    <xf numFmtId="0" fontId="8" fillId="0" borderId="18" xfId="57" applyFont="1" applyBorder="1" applyAlignment="1">
      <alignment horizontal="center" vertical="center" wrapText="1"/>
      <protection/>
    </xf>
    <xf numFmtId="0" fontId="12" fillId="0" borderId="0" xfId="0" applyFont="1" applyAlignment="1">
      <alignment horizontal="center" vertical="center" wrapText="1"/>
    </xf>
    <xf numFmtId="0" fontId="8" fillId="0" borderId="0" xfId="57" applyFont="1" applyBorder="1" applyAlignment="1">
      <alignment horizontal="left" vertical="center" wrapText="1"/>
      <protection/>
    </xf>
    <xf numFmtId="0" fontId="8" fillId="0" borderId="0" xfId="57" applyFont="1" applyBorder="1" applyAlignment="1">
      <alignment horizontal="left" vertical="center"/>
      <protection/>
    </xf>
    <xf numFmtId="0" fontId="8" fillId="0" borderId="0" xfId="57" applyFont="1" applyBorder="1" applyAlignment="1">
      <alignment horizontal="center" vertical="center" wrapText="1"/>
      <protection/>
    </xf>
    <xf numFmtId="0" fontId="8" fillId="0" borderId="0" xfId="57" applyFont="1" applyFill="1" applyBorder="1" applyAlignment="1">
      <alignment horizontal="center"/>
      <protection/>
    </xf>
    <xf numFmtId="0" fontId="8" fillId="0" borderId="12" xfId="57" applyFont="1" applyBorder="1" applyAlignment="1">
      <alignment horizontal="center" vertical="center" wrapText="1"/>
      <protection/>
    </xf>
    <xf numFmtId="0" fontId="8" fillId="0" borderId="14" xfId="57" applyFont="1" applyBorder="1" applyAlignment="1">
      <alignment horizontal="center" vertical="center" wrapText="1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3" xfId="56"/>
    <cellStyle name="Обычный_г. Сосновоборск, ООО СтройКом" xfId="57"/>
    <cellStyle name="Обычный_Экспертное заключение ОАО Красноярская ТЭЦ-1 Водоотведение (приложения 1-7)" xfId="58"/>
    <cellStyle name="Обычный_Экспертное заключение ООО Типтур Водоотведение (приложения 1-7)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fizova.SR\AppData\Local\Microsoft\Windows\Temporary%20Internet%20Files\Content.Outlook\BLOSWGAY\&#1087;&#1080;&#1090;%20&#1074;&#1086;&#1076;&#1072;%20&#1087;&#1088;&#1080;&#1083;&#1086;&#1078;%202%205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"/>
      <sheetName val="прил 2"/>
      <sheetName val="прил 5"/>
      <sheetName val="прил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3"/>
  <sheetViews>
    <sheetView zoomScale="90" zoomScaleNormal="90" workbookViewId="0" topLeftCell="A1">
      <selection activeCell="G12" sqref="G12"/>
    </sheetView>
  </sheetViews>
  <sheetFormatPr defaultColWidth="39.8515625" defaultRowHeight="12.75"/>
  <cols>
    <col min="1" max="1" width="7.28125" style="74" customWidth="1"/>
    <col min="2" max="2" width="34.8515625" style="74" customWidth="1"/>
    <col min="3" max="3" width="14.00390625" style="74" customWidth="1"/>
    <col min="4" max="4" width="14.421875" style="74" customWidth="1"/>
    <col min="5" max="5" width="15.00390625" style="74" customWidth="1"/>
    <col min="6" max="16384" width="39.8515625" style="74" customWidth="1"/>
  </cols>
  <sheetData>
    <row r="2" spans="1:5" ht="57.75" customHeight="1">
      <c r="A2" s="13"/>
      <c r="B2" s="13"/>
      <c r="C2" s="97" t="s">
        <v>150</v>
      </c>
      <c r="D2" s="97"/>
      <c r="E2" s="97"/>
    </row>
    <row r="3" spans="1:6" ht="57.75" customHeight="1">
      <c r="A3" s="97" t="s">
        <v>151</v>
      </c>
      <c r="B3" s="97"/>
      <c r="C3" s="97"/>
      <c r="D3" s="97"/>
      <c r="E3" s="97"/>
      <c r="F3" s="53" t="s">
        <v>83</v>
      </c>
    </row>
    <row r="4" spans="1:8" ht="12" customHeight="1">
      <c r="A4" s="98"/>
      <c r="B4" s="98"/>
      <c r="C4" s="98"/>
      <c r="D4" s="98"/>
      <c r="E4" s="98"/>
      <c r="F4" s="11"/>
      <c r="G4" s="11"/>
      <c r="H4" s="11"/>
    </row>
    <row r="5" ht="11.25" customHeight="1">
      <c r="C5" s="14"/>
    </row>
    <row r="6" spans="1:5" ht="15" customHeight="1">
      <c r="A6" s="99" t="s">
        <v>25</v>
      </c>
      <c r="B6" s="99" t="s">
        <v>31</v>
      </c>
      <c r="C6" s="99" t="s">
        <v>32</v>
      </c>
      <c r="D6" s="102" t="s">
        <v>74</v>
      </c>
      <c r="E6" s="103"/>
    </row>
    <row r="7" spans="1:5" ht="18" customHeight="1">
      <c r="A7" s="100"/>
      <c r="B7" s="100"/>
      <c r="C7" s="100"/>
      <c r="D7" s="99" t="s">
        <v>38</v>
      </c>
      <c r="E7" s="99" t="s">
        <v>39</v>
      </c>
    </row>
    <row r="8" spans="1:5" ht="18" customHeight="1">
      <c r="A8" s="101"/>
      <c r="B8" s="101"/>
      <c r="C8" s="101"/>
      <c r="D8" s="101"/>
      <c r="E8" s="101"/>
    </row>
    <row r="9" spans="1:5" ht="15.75">
      <c r="A9" s="75">
        <v>1</v>
      </c>
      <c r="B9" s="75">
        <v>2</v>
      </c>
      <c r="C9" s="75">
        <v>3</v>
      </c>
      <c r="D9" s="75">
        <v>4</v>
      </c>
      <c r="E9" s="75">
        <v>5</v>
      </c>
    </row>
    <row r="10" spans="1:5" ht="31.5">
      <c r="A10" s="75">
        <v>1</v>
      </c>
      <c r="B10" s="69" t="s">
        <v>40</v>
      </c>
      <c r="C10" s="75" t="s">
        <v>46</v>
      </c>
      <c r="D10" s="75">
        <v>20.57</v>
      </c>
      <c r="E10" s="75">
        <v>20.57</v>
      </c>
    </row>
    <row r="11" spans="1:5" ht="47.25">
      <c r="A11" s="75">
        <v>2</v>
      </c>
      <c r="B11" s="69" t="s">
        <v>41</v>
      </c>
      <c r="C11" s="75" t="s">
        <v>47</v>
      </c>
      <c r="D11" s="76">
        <v>0</v>
      </c>
      <c r="E11" s="76">
        <v>0</v>
      </c>
    </row>
    <row r="12" spans="1:5" ht="31.5">
      <c r="A12" s="75">
        <v>3</v>
      </c>
      <c r="B12" s="69" t="s">
        <v>42</v>
      </c>
      <c r="C12" s="75" t="s">
        <v>47</v>
      </c>
      <c r="D12" s="76">
        <v>0</v>
      </c>
      <c r="E12" s="76">
        <v>0</v>
      </c>
    </row>
    <row r="13" spans="1:5" ht="47.25">
      <c r="A13" s="75">
        <v>4</v>
      </c>
      <c r="B13" s="69" t="s">
        <v>43</v>
      </c>
      <c r="C13" s="75" t="s">
        <v>47</v>
      </c>
      <c r="D13" s="76">
        <v>0</v>
      </c>
      <c r="E13" s="76">
        <v>0</v>
      </c>
    </row>
    <row r="14" spans="1:5" ht="33" customHeight="1">
      <c r="A14" s="75">
        <v>5</v>
      </c>
      <c r="B14" s="69" t="s">
        <v>44</v>
      </c>
      <c r="C14" s="75" t="s">
        <v>48</v>
      </c>
      <c r="D14" s="76">
        <v>0</v>
      </c>
      <c r="E14" s="76">
        <v>0</v>
      </c>
    </row>
    <row r="15" spans="1:5" ht="22.5" customHeight="1">
      <c r="A15" s="75">
        <v>6</v>
      </c>
      <c r="B15" s="69" t="s">
        <v>45</v>
      </c>
      <c r="C15" s="75" t="s">
        <v>48</v>
      </c>
      <c r="D15" s="76">
        <v>0</v>
      </c>
      <c r="E15" s="76">
        <v>0</v>
      </c>
    </row>
    <row r="16" spans="1:5" ht="48" customHeight="1">
      <c r="A16" s="75">
        <v>7</v>
      </c>
      <c r="B16" s="69" t="s">
        <v>128</v>
      </c>
      <c r="C16" s="75" t="s">
        <v>33</v>
      </c>
      <c r="D16" s="76">
        <v>0</v>
      </c>
      <c r="E16" s="76">
        <v>0</v>
      </c>
    </row>
    <row r="17" spans="1:5" ht="22.5" customHeight="1">
      <c r="A17" s="75" t="s">
        <v>16</v>
      </c>
      <c r="B17" s="79" t="s">
        <v>129</v>
      </c>
      <c r="C17" s="75" t="s">
        <v>33</v>
      </c>
      <c r="D17" s="76">
        <v>0</v>
      </c>
      <c r="E17" s="76">
        <v>0</v>
      </c>
    </row>
    <row r="18" spans="1:5" ht="19.5" customHeight="1">
      <c r="A18" s="75" t="s">
        <v>17</v>
      </c>
      <c r="B18" s="80" t="s">
        <v>130</v>
      </c>
      <c r="C18" s="75" t="s">
        <v>33</v>
      </c>
      <c r="D18" s="76">
        <v>0</v>
      </c>
      <c r="E18" s="76">
        <v>0</v>
      </c>
    </row>
    <row r="19" spans="1:5" ht="39" customHeight="1">
      <c r="A19" s="75">
        <v>8</v>
      </c>
      <c r="B19" s="59" t="s">
        <v>120</v>
      </c>
      <c r="C19" s="75" t="s">
        <v>33</v>
      </c>
      <c r="D19" s="76">
        <v>0</v>
      </c>
      <c r="E19" s="76">
        <v>0</v>
      </c>
    </row>
    <row r="20" spans="1:5" ht="39" customHeight="1">
      <c r="A20" s="75">
        <v>9</v>
      </c>
      <c r="B20" s="59" t="s">
        <v>131</v>
      </c>
      <c r="C20" s="75" t="s">
        <v>33</v>
      </c>
      <c r="D20" s="76">
        <v>2754.7</v>
      </c>
      <c r="E20" s="75">
        <v>2754.7</v>
      </c>
    </row>
    <row r="21" spans="1:5" ht="31.5">
      <c r="A21" s="75">
        <v>10</v>
      </c>
      <c r="B21" s="69" t="s">
        <v>134</v>
      </c>
      <c r="C21" s="75" t="s">
        <v>33</v>
      </c>
      <c r="D21" s="76">
        <v>0</v>
      </c>
      <c r="E21" s="76">
        <v>0</v>
      </c>
    </row>
    <row r="22" spans="1:5" ht="15.75">
      <c r="A22" s="75" t="s">
        <v>108</v>
      </c>
      <c r="B22" s="81" t="s">
        <v>132</v>
      </c>
      <c r="C22" s="75" t="s">
        <v>33</v>
      </c>
      <c r="D22" s="76">
        <v>0</v>
      </c>
      <c r="E22" s="76">
        <v>0</v>
      </c>
    </row>
    <row r="23" spans="1:5" ht="15.75">
      <c r="A23" s="75" t="s">
        <v>109</v>
      </c>
      <c r="B23" s="81" t="s">
        <v>133</v>
      </c>
      <c r="C23" s="75" t="s">
        <v>33</v>
      </c>
      <c r="D23" s="76">
        <v>0</v>
      </c>
      <c r="E23" s="76">
        <v>0</v>
      </c>
    </row>
    <row r="24" spans="1:5" ht="34.5" customHeight="1">
      <c r="A24" s="75">
        <v>11</v>
      </c>
      <c r="B24" s="81" t="s">
        <v>135</v>
      </c>
      <c r="C24" s="75" t="s">
        <v>33</v>
      </c>
      <c r="D24" s="76">
        <v>0</v>
      </c>
      <c r="E24" s="76">
        <v>0</v>
      </c>
    </row>
    <row r="25" spans="1:5" ht="31.5">
      <c r="A25" s="75">
        <v>12</v>
      </c>
      <c r="B25" s="69" t="s">
        <v>34</v>
      </c>
      <c r="C25" s="75" t="s">
        <v>33</v>
      </c>
      <c r="D25" s="76">
        <v>0</v>
      </c>
      <c r="E25" s="76">
        <v>0</v>
      </c>
    </row>
    <row r="26" spans="1:5" ht="15.75">
      <c r="A26" s="75">
        <v>13</v>
      </c>
      <c r="B26" s="59" t="s">
        <v>136</v>
      </c>
      <c r="C26" s="75" t="s">
        <v>33</v>
      </c>
      <c r="D26" s="76">
        <f>D27+D29+D30+D32</f>
        <v>2754.7</v>
      </c>
      <c r="E26" s="76">
        <f>E27+E29+E30+E32</f>
        <v>2754.7</v>
      </c>
    </row>
    <row r="27" spans="1:6" ht="15.75">
      <c r="A27" s="75" t="s">
        <v>114</v>
      </c>
      <c r="B27" s="59" t="s">
        <v>79</v>
      </c>
      <c r="C27" s="75" t="s">
        <v>33</v>
      </c>
      <c r="D27" s="76">
        <v>0</v>
      </c>
      <c r="E27" s="76">
        <v>0</v>
      </c>
      <c r="F27" s="85"/>
    </row>
    <row r="28" spans="1:6" ht="15.75">
      <c r="A28" s="76" t="s">
        <v>137</v>
      </c>
      <c r="B28" s="59" t="s">
        <v>87</v>
      </c>
      <c r="C28" s="75" t="s">
        <v>33</v>
      </c>
      <c r="D28" s="76">
        <v>0</v>
      </c>
      <c r="E28" s="76">
        <v>0</v>
      </c>
      <c r="F28" s="86"/>
    </row>
    <row r="29" spans="1:6" ht="15.75">
      <c r="A29" s="75" t="s">
        <v>115</v>
      </c>
      <c r="B29" s="59" t="s">
        <v>35</v>
      </c>
      <c r="C29" s="75" t="s">
        <v>33</v>
      </c>
      <c r="D29" s="76">
        <v>12.76</v>
      </c>
      <c r="E29" s="76">
        <v>12.76</v>
      </c>
      <c r="F29" s="85"/>
    </row>
    <row r="30" spans="1:6" ht="15.75">
      <c r="A30" s="75" t="s">
        <v>116</v>
      </c>
      <c r="B30" s="59" t="s">
        <v>80</v>
      </c>
      <c r="C30" s="75" t="s">
        <v>33</v>
      </c>
      <c r="D30" s="76">
        <v>19.46</v>
      </c>
      <c r="E30" s="76">
        <v>19.46</v>
      </c>
      <c r="F30" s="85"/>
    </row>
    <row r="31" spans="1:5" ht="15.75">
      <c r="A31" s="75" t="s">
        <v>138</v>
      </c>
      <c r="B31" s="59" t="s">
        <v>87</v>
      </c>
      <c r="C31" s="75" t="s">
        <v>33</v>
      </c>
      <c r="D31" s="76">
        <v>11.85</v>
      </c>
      <c r="E31" s="76">
        <v>11.85</v>
      </c>
    </row>
    <row r="32" spans="1:5" ht="15.75">
      <c r="A32" s="75" t="s">
        <v>117</v>
      </c>
      <c r="B32" s="59" t="s">
        <v>81</v>
      </c>
      <c r="C32" s="75" t="s">
        <v>33</v>
      </c>
      <c r="D32" s="76">
        <f>22.96+2699.52</f>
        <v>2722.48</v>
      </c>
      <c r="E32" s="76">
        <f>22.96+2699.52</f>
        <v>2722.48</v>
      </c>
    </row>
    <row r="33" spans="1:6" ht="15.75">
      <c r="A33" s="75" t="s">
        <v>139</v>
      </c>
      <c r="B33" s="59" t="s">
        <v>87</v>
      </c>
      <c r="C33" s="75" t="s">
        <v>33</v>
      </c>
      <c r="D33" s="76">
        <f>9.18+525.05</f>
        <v>534.2299999999999</v>
      </c>
      <c r="E33" s="76">
        <f>9.18+525.05</f>
        <v>534.2299999999999</v>
      </c>
      <c r="F33" s="91"/>
    </row>
    <row r="34" spans="1:5" ht="15.75">
      <c r="A34" s="75">
        <v>14</v>
      </c>
      <c r="B34" s="70" t="s">
        <v>36</v>
      </c>
      <c r="C34" s="77" t="s">
        <v>37</v>
      </c>
      <c r="D34" s="3">
        <v>0</v>
      </c>
      <c r="E34" s="3">
        <v>0</v>
      </c>
    </row>
    <row r="35" spans="1:5" ht="60">
      <c r="A35" s="75">
        <v>15</v>
      </c>
      <c r="B35" s="70" t="s">
        <v>113</v>
      </c>
      <c r="C35" s="77"/>
      <c r="D35" s="76"/>
      <c r="E35" s="76"/>
    </row>
    <row r="36" spans="1:5" ht="15" customHeight="1">
      <c r="A36" s="75" t="s">
        <v>140</v>
      </c>
      <c r="B36" s="70" t="s">
        <v>124</v>
      </c>
      <c r="C36" s="77" t="s">
        <v>72</v>
      </c>
      <c r="D36" s="76">
        <v>0</v>
      </c>
      <c r="E36" s="76">
        <v>0</v>
      </c>
    </row>
    <row r="37" spans="1:5" ht="15.75" customHeight="1">
      <c r="A37" s="75" t="s">
        <v>121</v>
      </c>
      <c r="B37" s="70" t="s">
        <v>69</v>
      </c>
      <c r="C37" s="77" t="s">
        <v>72</v>
      </c>
      <c r="D37" s="76">
        <v>0</v>
      </c>
      <c r="E37" s="76">
        <v>0</v>
      </c>
    </row>
    <row r="38" spans="1:5" ht="15.75" customHeight="1">
      <c r="A38" s="75" t="s">
        <v>122</v>
      </c>
      <c r="B38" s="70" t="s">
        <v>70</v>
      </c>
      <c r="C38" s="77" t="s">
        <v>72</v>
      </c>
      <c r="D38" s="76">
        <v>0</v>
      </c>
      <c r="E38" s="76">
        <v>0</v>
      </c>
    </row>
    <row r="39" spans="1:5" ht="31.5">
      <c r="A39" s="75">
        <v>16</v>
      </c>
      <c r="B39" s="70" t="s">
        <v>112</v>
      </c>
      <c r="C39" s="70" t="s">
        <v>73</v>
      </c>
      <c r="D39" s="76">
        <v>0</v>
      </c>
      <c r="E39" s="76">
        <v>0</v>
      </c>
    </row>
    <row r="40" spans="1:5" ht="15.75">
      <c r="A40" s="37">
        <v>17</v>
      </c>
      <c r="B40" s="38" t="s">
        <v>56</v>
      </c>
      <c r="C40" s="37" t="s">
        <v>49</v>
      </c>
      <c r="D40" s="75">
        <v>105.6</v>
      </c>
      <c r="E40" s="75">
        <v>105.6</v>
      </c>
    </row>
    <row r="41" spans="1:5" ht="31.5">
      <c r="A41" s="75">
        <v>18</v>
      </c>
      <c r="B41" s="59" t="s">
        <v>88</v>
      </c>
      <c r="C41" s="59"/>
      <c r="D41" s="75"/>
      <c r="E41" s="75"/>
    </row>
    <row r="42" spans="1:5" ht="15.75">
      <c r="A42" s="75" t="s">
        <v>141</v>
      </c>
      <c r="B42" s="59" t="s">
        <v>86</v>
      </c>
      <c r="C42" s="75" t="s">
        <v>49</v>
      </c>
      <c r="D42" s="75">
        <v>107.3</v>
      </c>
      <c r="E42" s="75">
        <v>107.3</v>
      </c>
    </row>
    <row r="43" spans="1:5" ht="15.75">
      <c r="A43" s="75" t="s">
        <v>142</v>
      </c>
      <c r="B43" s="59" t="s">
        <v>152</v>
      </c>
      <c r="C43" s="75" t="s">
        <v>49</v>
      </c>
      <c r="D43" s="75">
        <v>107.3</v>
      </c>
      <c r="E43" s="75">
        <v>107.3</v>
      </c>
    </row>
  </sheetData>
  <sheetProtection/>
  <mergeCells count="9">
    <mergeCell ref="C2:E2"/>
    <mergeCell ref="A3:E3"/>
    <mergeCell ref="A4:E4"/>
    <mergeCell ref="A6:A8"/>
    <mergeCell ref="B6:B8"/>
    <mergeCell ref="C6:C8"/>
    <mergeCell ref="D6:E6"/>
    <mergeCell ref="D7:D8"/>
    <mergeCell ref="E7:E8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H11" sqref="H11"/>
    </sheetView>
  </sheetViews>
  <sheetFormatPr defaultColWidth="9.140625" defaultRowHeight="12.75"/>
  <cols>
    <col min="1" max="1" width="5.8515625" style="54" customWidth="1"/>
    <col min="2" max="2" width="30.57421875" style="54" customWidth="1"/>
    <col min="3" max="3" width="11.28125" style="54" customWidth="1"/>
    <col min="4" max="4" width="17.7109375" style="54" customWidth="1"/>
    <col min="5" max="5" width="18.00390625" style="54" customWidth="1"/>
    <col min="6" max="16384" width="9.140625" style="54" customWidth="1"/>
  </cols>
  <sheetData>
    <row r="1" spans="4:5" ht="60" customHeight="1">
      <c r="D1" s="123" t="s">
        <v>167</v>
      </c>
      <c r="E1" s="124"/>
    </row>
    <row r="2" ht="15.75" customHeight="1"/>
    <row r="3" spans="1:7" ht="57.75" customHeight="1">
      <c r="A3" s="125" t="s">
        <v>170</v>
      </c>
      <c r="B3" s="125"/>
      <c r="C3" s="125"/>
      <c r="D3" s="125"/>
      <c r="E3" s="125"/>
      <c r="F3" s="122" t="s">
        <v>83</v>
      </c>
      <c r="G3" s="122"/>
    </row>
    <row r="4" spans="1:5" ht="17.25" customHeight="1">
      <c r="A4" s="126"/>
      <c r="B4" s="126"/>
      <c r="C4" s="126"/>
      <c r="D4" s="126"/>
      <c r="E4" s="126"/>
    </row>
    <row r="6" spans="1:5" s="55" customFormat="1" ht="23.25" customHeight="1">
      <c r="A6" s="127" t="s">
        <v>25</v>
      </c>
      <c r="B6" s="127" t="s">
        <v>57</v>
      </c>
      <c r="C6" s="127" t="s">
        <v>32</v>
      </c>
      <c r="D6" s="120" t="s">
        <v>58</v>
      </c>
      <c r="E6" s="121"/>
    </row>
    <row r="7" spans="1:5" s="55" customFormat="1" ht="74.25" customHeight="1">
      <c r="A7" s="128"/>
      <c r="B7" s="128"/>
      <c r="C7" s="128"/>
      <c r="D7" s="57" t="s">
        <v>123</v>
      </c>
      <c r="E7" s="57" t="s">
        <v>119</v>
      </c>
    </row>
    <row r="8" spans="1:5" s="55" customFormat="1" ht="18.75">
      <c r="A8" s="56">
        <v>1</v>
      </c>
      <c r="B8" s="56">
        <v>2</v>
      </c>
      <c r="C8" s="56">
        <v>3</v>
      </c>
      <c r="D8" s="56">
        <v>4</v>
      </c>
      <c r="E8" s="56">
        <v>5</v>
      </c>
    </row>
    <row r="9" spans="1:5" s="55" customFormat="1" ht="37.5">
      <c r="A9" s="56">
        <v>1</v>
      </c>
      <c r="B9" s="57" t="s">
        <v>168</v>
      </c>
      <c r="C9" s="56"/>
      <c r="D9" s="57"/>
      <c r="E9" s="57"/>
    </row>
    <row r="10" spans="1:5" s="55" customFormat="1" ht="55.5" customHeight="1">
      <c r="A10" s="56" t="s">
        <v>4</v>
      </c>
      <c r="B10" s="57" t="s">
        <v>59</v>
      </c>
      <c r="C10" s="56" t="s">
        <v>60</v>
      </c>
      <c r="D10" s="56">
        <v>2.67</v>
      </c>
      <c r="E10" s="56">
        <v>2.81</v>
      </c>
    </row>
    <row r="11" spans="1:5" ht="57" customHeight="1">
      <c r="A11" s="56" t="s">
        <v>5</v>
      </c>
      <c r="B11" s="57" t="s">
        <v>85</v>
      </c>
      <c r="C11" s="56" t="s">
        <v>60</v>
      </c>
      <c r="D11" s="56">
        <v>3.15</v>
      </c>
      <c r="E11" s="56">
        <v>3.32</v>
      </c>
    </row>
  </sheetData>
  <sheetProtection/>
  <mergeCells count="8">
    <mergeCell ref="D1:E1"/>
    <mergeCell ref="A3:E3"/>
    <mergeCell ref="F3:G3"/>
    <mergeCell ref="A4:E4"/>
    <mergeCell ref="A6:A7"/>
    <mergeCell ref="B6:B7"/>
    <mergeCell ref="C6:C7"/>
    <mergeCell ref="D6:E6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E32"/>
  <sheetViews>
    <sheetView zoomScalePageLayoutView="0" workbookViewId="0" topLeftCell="A1">
      <selection activeCell="F7" sqref="F7"/>
    </sheetView>
  </sheetViews>
  <sheetFormatPr defaultColWidth="39.8515625" defaultRowHeight="12.75"/>
  <cols>
    <col min="1" max="1" width="8.7109375" style="60" customWidth="1"/>
    <col min="2" max="2" width="32.7109375" style="60" customWidth="1"/>
    <col min="3" max="3" width="13.28125" style="60" customWidth="1"/>
    <col min="4" max="4" width="15.140625" style="60" customWidth="1"/>
    <col min="5" max="5" width="14.421875" style="60" customWidth="1"/>
    <col min="6" max="16384" width="39.8515625" style="60" customWidth="1"/>
  </cols>
  <sheetData>
    <row r="1" ht="14.25" customHeight="1"/>
    <row r="2" spans="1:5" ht="40.5" customHeight="1">
      <c r="A2" s="61"/>
      <c r="B2" s="61"/>
      <c r="C2" s="104" t="s">
        <v>158</v>
      </c>
      <c r="D2" s="104"/>
      <c r="E2" s="104"/>
    </row>
    <row r="3" spans="1:5" ht="96.75" customHeight="1">
      <c r="A3" s="97" t="s">
        <v>151</v>
      </c>
      <c r="B3" s="97"/>
      <c r="C3" s="97"/>
      <c r="D3" s="97"/>
      <c r="E3" s="97"/>
    </row>
    <row r="4" ht="18.75">
      <c r="C4" s="14"/>
    </row>
    <row r="5" spans="1:5" ht="15" customHeight="1">
      <c r="A5" s="105" t="s">
        <v>25</v>
      </c>
      <c r="B5" s="105" t="s">
        <v>31</v>
      </c>
      <c r="C5" s="105" t="s">
        <v>32</v>
      </c>
      <c r="D5" s="105" t="s">
        <v>74</v>
      </c>
      <c r="E5" s="105"/>
    </row>
    <row r="6" spans="1:5" ht="18" customHeight="1">
      <c r="A6" s="105"/>
      <c r="B6" s="105"/>
      <c r="C6" s="105"/>
      <c r="D6" s="105" t="s">
        <v>95</v>
      </c>
      <c r="E6" s="105" t="s">
        <v>96</v>
      </c>
    </row>
    <row r="7" spans="1:5" ht="21" customHeight="1">
      <c r="A7" s="105"/>
      <c r="B7" s="105"/>
      <c r="C7" s="105"/>
      <c r="D7" s="105"/>
      <c r="E7" s="105"/>
    </row>
    <row r="8" spans="1:5" ht="15.75">
      <c r="A8" s="62">
        <v>1</v>
      </c>
      <c r="B8" s="62">
        <v>2</v>
      </c>
      <c r="C8" s="62">
        <v>3</v>
      </c>
      <c r="D8" s="62">
        <v>4</v>
      </c>
      <c r="E8" s="62">
        <v>5</v>
      </c>
    </row>
    <row r="9" spans="1:5" ht="31.5">
      <c r="A9" s="62">
        <v>1</v>
      </c>
      <c r="B9" s="67" t="s">
        <v>97</v>
      </c>
      <c r="C9" s="62" t="s">
        <v>46</v>
      </c>
      <c r="D9" s="62">
        <v>44.05</v>
      </c>
      <c r="E9" s="84">
        <v>44.05</v>
      </c>
    </row>
    <row r="10" spans="1:5" ht="31.5">
      <c r="A10" s="62">
        <v>2</v>
      </c>
      <c r="B10" s="67" t="s">
        <v>98</v>
      </c>
      <c r="C10" s="62" t="s">
        <v>47</v>
      </c>
      <c r="D10" s="64">
        <v>0</v>
      </c>
      <c r="E10" s="64">
        <v>0</v>
      </c>
    </row>
    <row r="11" spans="1:5" ht="31.5">
      <c r="A11" s="62">
        <v>3</v>
      </c>
      <c r="B11" s="68" t="s">
        <v>99</v>
      </c>
      <c r="C11" s="7" t="s">
        <v>48</v>
      </c>
      <c r="D11" s="62">
        <v>9.8</v>
      </c>
      <c r="E11" s="84">
        <v>9.8</v>
      </c>
    </row>
    <row r="12" spans="1:5" ht="31.5">
      <c r="A12" s="62">
        <v>4</v>
      </c>
      <c r="B12" s="68" t="s">
        <v>100</v>
      </c>
      <c r="C12" s="62" t="s">
        <v>47</v>
      </c>
      <c r="D12" s="64">
        <v>0</v>
      </c>
      <c r="E12" s="64">
        <v>0</v>
      </c>
    </row>
    <row r="13" spans="1:5" ht="31.5">
      <c r="A13" s="62">
        <v>5</v>
      </c>
      <c r="B13" s="68" t="s">
        <v>101</v>
      </c>
      <c r="C13" s="7" t="s">
        <v>48</v>
      </c>
      <c r="D13" s="64">
        <v>0</v>
      </c>
      <c r="E13" s="64">
        <v>0</v>
      </c>
    </row>
    <row r="14" spans="1:5" ht="31.5">
      <c r="A14" s="62">
        <v>6</v>
      </c>
      <c r="B14" s="68" t="s">
        <v>102</v>
      </c>
      <c r="C14" s="7" t="s">
        <v>48</v>
      </c>
      <c r="D14" s="64">
        <v>0</v>
      </c>
      <c r="E14" s="64">
        <v>0</v>
      </c>
    </row>
    <row r="15" spans="1:5" ht="32.25" customHeight="1">
      <c r="A15" s="62">
        <v>7</v>
      </c>
      <c r="B15" s="63" t="s">
        <v>89</v>
      </c>
      <c r="C15" s="62" t="s">
        <v>33</v>
      </c>
      <c r="D15" s="64">
        <f>D16+D17+D18+D19</f>
        <v>3891.66</v>
      </c>
      <c r="E15" s="64">
        <f>E16+E17+E18+E19</f>
        <v>3891.66</v>
      </c>
    </row>
    <row r="16" spans="1:5" ht="20.25" customHeight="1">
      <c r="A16" s="62" t="s">
        <v>16</v>
      </c>
      <c r="B16" s="63" t="s">
        <v>90</v>
      </c>
      <c r="C16" s="62" t="s">
        <v>33</v>
      </c>
      <c r="D16" s="64">
        <v>0</v>
      </c>
      <c r="E16" s="64">
        <v>0</v>
      </c>
    </row>
    <row r="17" spans="1:5" ht="15.75" customHeight="1">
      <c r="A17" s="62" t="s">
        <v>17</v>
      </c>
      <c r="B17" s="63" t="s">
        <v>91</v>
      </c>
      <c r="C17" s="62" t="s">
        <v>33</v>
      </c>
      <c r="D17" s="64">
        <v>17.26</v>
      </c>
      <c r="E17" s="64">
        <v>17.26</v>
      </c>
    </row>
    <row r="18" spans="1:5" ht="17.25" customHeight="1">
      <c r="A18" s="62" t="s">
        <v>104</v>
      </c>
      <c r="B18" s="63" t="s">
        <v>92</v>
      </c>
      <c r="C18" s="62" t="s">
        <v>33</v>
      </c>
      <c r="D18" s="64">
        <v>31.76</v>
      </c>
      <c r="E18" s="64">
        <v>31.76</v>
      </c>
    </row>
    <row r="19" spans="1:5" ht="20.25" customHeight="1">
      <c r="A19" s="62" t="s">
        <v>105</v>
      </c>
      <c r="B19" s="63" t="s">
        <v>146</v>
      </c>
      <c r="C19" s="62" t="s">
        <v>33</v>
      </c>
      <c r="D19" s="64">
        <f>36.21+3806.43</f>
        <v>3842.64</v>
      </c>
      <c r="E19" s="64">
        <f>36.21+3806.43</f>
        <v>3842.64</v>
      </c>
    </row>
    <row r="20" spans="1:5" ht="18.75" customHeight="1">
      <c r="A20" s="65" t="s">
        <v>106</v>
      </c>
      <c r="B20" s="63" t="s">
        <v>93</v>
      </c>
      <c r="C20" s="62" t="s">
        <v>33</v>
      </c>
      <c r="D20" s="64">
        <v>0</v>
      </c>
      <c r="E20" s="64">
        <v>0</v>
      </c>
    </row>
    <row r="21" spans="1:5" ht="33.75" customHeight="1">
      <c r="A21" s="65" t="s">
        <v>107</v>
      </c>
      <c r="B21" s="63" t="s">
        <v>103</v>
      </c>
      <c r="C21" s="62" t="s">
        <v>33</v>
      </c>
      <c r="D21" s="64">
        <v>0</v>
      </c>
      <c r="E21" s="64">
        <v>0</v>
      </c>
    </row>
    <row r="22" spans="1:5" ht="33.75" customHeight="1">
      <c r="A22" s="82">
        <v>9</v>
      </c>
      <c r="B22" s="63" t="s">
        <v>143</v>
      </c>
      <c r="C22" s="78" t="s">
        <v>33</v>
      </c>
      <c r="D22" s="64">
        <v>0</v>
      </c>
      <c r="E22" s="64">
        <v>0</v>
      </c>
    </row>
    <row r="23" spans="1:5" ht="33.75" customHeight="1">
      <c r="A23" s="82" t="s">
        <v>145</v>
      </c>
      <c r="B23" s="63" t="s">
        <v>144</v>
      </c>
      <c r="C23" s="78" t="s">
        <v>33</v>
      </c>
      <c r="D23" s="64">
        <v>0</v>
      </c>
      <c r="E23" s="64">
        <v>0</v>
      </c>
    </row>
    <row r="24" spans="1:5" ht="20.25" customHeight="1">
      <c r="A24" s="62">
        <v>11</v>
      </c>
      <c r="B24" s="63" t="s">
        <v>36</v>
      </c>
      <c r="C24" s="62" t="s">
        <v>37</v>
      </c>
      <c r="D24" s="64">
        <v>0</v>
      </c>
      <c r="E24" s="64">
        <v>0</v>
      </c>
    </row>
    <row r="25" spans="1:5" ht="59.25">
      <c r="A25" s="62">
        <v>12</v>
      </c>
      <c r="B25" s="63" t="s">
        <v>127</v>
      </c>
      <c r="C25" s="62"/>
      <c r="D25" s="64"/>
      <c r="E25" s="64"/>
    </row>
    <row r="26" spans="1:5" ht="30.75" customHeight="1">
      <c r="A26" s="78" t="s">
        <v>110</v>
      </c>
      <c r="B26" s="63" t="s">
        <v>125</v>
      </c>
      <c r="C26" s="52" t="s">
        <v>72</v>
      </c>
      <c r="D26" s="64">
        <v>0</v>
      </c>
      <c r="E26" s="64">
        <v>0</v>
      </c>
    </row>
    <row r="27" spans="1:5" ht="21" customHeight="1">
      <c r="A27" s="78" t="s">
        <v>111</v>
      </c>
      <c r="B27" s="63" t="s">
        <v>126</v>
      </c>
      <c r="C27" s="52" t="s">
        <v>72</v>
      </c>
      <c r="D27" s="64">
        <v>0</v>
      </c>
      <c r="E27" s="64">
        <v>0</v>
      </c>
    </row>
    <row r="28" spans="1:5" ht="36.75" customHeight="1">
      <c r="A28" s="62">
        <v>13</v>
      </c>
      <c r="B28" s="70" t="s">
        <v>153</v>
      </c>
      <c r="C28" s="51" t="s">
        <v>73</v>
      </c>
      <c r="D28" s="64">
        <v>0</v>
      </c>
      <c r="E28" s="64">
        <v>0</v>
      </c>
    </row>
    <row r="29" spans="1:5" ht="15.75">
      <c r="A29" s="62">
        <v>14</v>
      </c>
      <c r="B29" s="38" t="s">
        <v>56</v>
      </c>
      <c r="C29" s="37" t="s">
        <v>49</v>
      </c>
      <c r="D29" s="7">
        <v>105.6</v>
      </c>
      <c r="E29" s="7">
        <v>105.6</v>
      </c>
    </row>
    <row r="30" spans="1:5" ht="31.5">
      <c r="A30" s="62">
        <v>15</v>
      </c>
      <c r="B30" s="59" t="s">
        <v>88</v>
      </c>
      <c r="C30" s="15"/>
      <c r="D30" s="7"/>
      <c r="E30" s="7"/>
    </row>
    <row r="31" spans="1:5" ht="15.75">
      <c r="A31" s="66" t="s">
        <v>140</v>
      </c>
      <c r="B31" s="15" t="s">
        <v>86</v>
      </c>
      <c r="C31" s="7" t="s">
        <v>49</v>
      </c>
      <c r="D31" s="7">
        <v>107.3</v>
      </c>
      <c r="E31" s="7">
        <v>107.3</v>
      </c>
    </row>
    <row r="32" spans="1:5" ht="15.75">
      <c r="A32" s="78" t="s">
        <v>121</v>
      </c>
      <c r="B32" s="59" t="s">
        <v>152</v>
      </c>
      <c r="C32" s="7" t="s">
        <v>49</v>
      </c>
      <c r="D32" s="7">
        <v>107.3</v>
      </c>
      <c r="E32" s="7">
        <v>107.3</v>
      </c>
    </row>
  </sheetData>
  <sheetProtection/>
  <mergeCells count="8">
    <mergeCell ref="C2:E2"/>
    <mergeCell ref="A3:E3"/>
    <mergeCell ref="A5:A7"/>
    <mergeCell ref="B5:B7"/>
    <mergeCell ref="C5:C7"/>
    <mergeCell ref="D5:E5"/>
    <mergeCell ref="D6:D7"/>
    <mergeCell ref="E6:E7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7"/>
  <sheetViews>
    <sheetView workbookViewId="0" topLeftCell="A2">
      <selection activeCell="I13" sqref="I13"/>
    </sheetView>
  </sheetViews>
  <sheetFormatPr defaultColWidth="9.140625" defaultRowHeight="12.75"/>
  <cols>
    <col min="1" max="1" width="8.28125" style="16" customWidth="1"/>
    <col min="2" max="2" width="31.421875" style="16" customWidth="1"/>
    <col min="3" max="3" width="14.421875" style="17" customWidth="1"/>
    <col min="4" max="4" width="12.00390625" style="17" customWidth="1"/>
    <col min="5" max="5" width="13.140625" style="16" customWidth="1"/>
    <col min="6" max="6" width="9.140625" style="16" customWidth="1"/>
    <col min="7" max="7" width="22.00390625" style="16" customWidth="1"/>
    <col min="8" max="16384" width="9.140625" style="16" customWidth="1"/>
  </cols>
  <sheetData>
    <row r="1" ht="15.75" hidden="1"/>
    <row r="2" spans="1:5" ht="53.25" customHeight="1">
      <c r="A2" s="71"/>
      <c r="B2" s="71"/>
      <c r="C2" s="108" t="s">
        <v>154</v>
      </c>
      <c r="D2" s="108"/>
      <c r="E2" s="108"/>
    </row>
    <row r="3" spans="1:4" ht="18.75">
      <c r="A3" s="18"/>
      <c r="B3" s="18"/>
      <c r="C3" s="19"/>
      <c r="D3" s="19"/>
    </row>
    <row r="4" spans="1:7" ht="72" customHeight="1">
      <c r="A4" s="107" t="s">
        <v>159</v>
      </c>
      <c r="B4" s="107"/>
      <c r="C4" s="107"/>
      <c r="D4" s="107"/>
      <c r="E4" s="107"/>
      <c r="G4" s="53" t="s">
        <v>83</v>
      </c>
    </row>
    <row r="5" spans="1:4" ht="17.25" customHeight="1">
      <c r="A5" s="20"/>
      <c r="B5" s="20"/>
      <c r="C5" s="20"/>
      <c r="D5" s="20"/>
    </row>
    <row r="6" ht="16.5" customHeight="1">
      <c r="E6" s="21" t="s">
        <v>24</v>
      </c>
    </row>
    <row r="7" spans="1:5" ht="17.25" customHeight="1">
      <c r="A7" s="106" t="s">
        <v>25</v>
      </c>
      <c r="B7" s="106" t="s">
        <v>0</v>
      </c>
      <c r="C7" s="106" t="s">
        <v>74</v>
      </c>
      <c r="D7" s="106"/>
      <c r="E7" s="106"/>
    </row>
    <row r="8" spans="1:5" ht="67.5" customHeight="1">
      <c r="A8" s="106"/>
      <c r="B8" s="106"/>
      <c r="C8" s="22" t="s">
        <v>61</v>
      </c>
      <c r="D8" s="22" t="s">
        <v>22</v>
      </c>
      <c r="E8" s="23" t="s">
        <v>23</v>
      </c>
    </row>
    <row r="9" spans="1:5" ht="15.75">
      <c r="A9" s="23">
        <v>1</v>
      </c>
      <c r="B9" s="23">
        <v>2</v>
      </c>
      <c r="C9" s="24">
        <v>3</v>
      </c>
      <c r="D9" s="24">
        <v>4</v>
      </c>
      <c r="E9" s="24">
        <v>5</v>
      </c>
    </row>
    <row r="10" spans="1:5" ht="15.75">
      <c r="A10" s="25">
        <v>1</v>
      </c>
      <c r="B10" s="26" t="s">
        <v>6</v>
      </c>
      <c r="C10" s="87">
        <v>2940.06</v>
      </c>
      <c r="D10" s="87">
        <v>2940.06</v>
      </c>
      <c r="E10" s="87">
        <f aca="true" t="shared" si="0" ref="E10:E16">C10-D10</f>
        <v>0</v>
      </c>
    </row>
    <row r="11" spans="1:5" ht="15.75">
      <c r="A11" s="28">
        <v>2</v>
      </c>
      <c r="B11" s="27" t="s">
        <v>8</v>
      </c>
      <c r="C11" s="88">
        <v>4525.83</v>
      </c>
      <c r="D11" s="88">
        <v>4525.83</v>
      </c>
      <c r="E11" s="87">
        <f t="shared" si="0"/>
        <v>0</v>
      </c>
    </row>
    <row r="12" spans="1:5" ht="16.5" customHeight="1">
      <c r="A12" s="28">
        <v>3</v>
      </c>
      <c r="B12" s="27" t="s">
        <v>62</v>
      </c>
      <c r="C12" s="88">
        <v>1382.83</v>
      </c>
      <c r="D12" s="88">
        <v>1382.83</v>
      </c>
      <c r="E12" s="87">
        <f t="shared" si="0"/>
        <v>0</v>
      </c>
    </row>
    <row r="13" spans="1:5" ht="31.5">
      <c r="A13" s="28">
        <v>4</v>
      </c>
      <c r="B13" s="26" t="s">
        <v>10</v>
      </c>
      <c r="C13" s="88">
        <v>0</v>
      </c>
      <c r="D13" s="88">
        <v>0</v>
      </c>
      <c r="E13" s="87">
        <f t="shared" si="0"/>
        <v>0</v>
      </c>
    </row>
    <row r="14" spans="1:5" ht="47.25">
      <c r="A14" s="28">
        <v>5</v>
      </c>
      <c r="B14" s="26" t="s">
        <v>63</v>
      </c>
      <c r="C14" s="89">
        <v>0</v>
      </c>
      <c r="D14" s="89">
        <v>0</v>
      </c>
      <c r="E14" s="87">
        <f t="shared" si="0"/>
        <v>0</v>
      </c>
    </row>
    <row r="15" spans="1:5" ht="47.25">
      <c r="A15" s="28">
        <v>6</v>
      </c>
      <c r="B15" s="26" t="s">
        <v>75</v>
      </c>
      <c r="C15" s="89">
        <v>467.4</v>
      </c>
      <c r="D15" s="89">
        <v>467.4</v>
      </c>
      <c r="E15" s="87">
        <f t="shared" si="0"/>
        <v>0</v>
      </c>
    </row>
    <row r="16" spans="1:5" ht="31.5">
      <c r="A16" s="28">
        <v>7</v>
      </c>
      <c r="B16" s="26" t="s">
        <v>76</v>
      </c>
      <c r="C16" s="88">
        <v>0</v>
      </c>
      <c r="D16" s="88">
        <v>0</v>
      </c>
      <c r="E16" s="87">
        <f t="shared" si="0"/>
        <v>0</v>
      </c>
    </row>
    <row r="17" spans="1:5" ht="15.75">
      <c r="A17" s="58">
        <v>8</v>
      </c>
      <c r="B17" s="26" t="s">
        <v>64</v>
      </c>
      <c r="C17" s="88">
        <f>C10+C11+C12+C13+C14+C15+C16</f>
        <v>9316.119999999999</v>
      </c>
      <c r="D17" s="88">
        <f>D10+D11+D12+D13+D14+D15+D16</f>
        <v>9316.119999999999</v>
      </c>
      <c r="E17" s="88">
        <f>SUM(E10:E16)</f>
        <v>0</v>
      </c>
    </row>
  </sheetData>
  <sheetProtection/>
  <mergeCells count="5">
    <mergeCell ref="A7:A8"/>
    <mergeCell ref="B7:B8"/>
    <mergeCell ref="C7:E7"/>
    <mergeCell ref="A4:E4"/>
    <mergeCell ref="C2:E2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17"/>
  <sheetViews>
    <sheetView zoomScalePageLayoutView="0" workbookViewId="0" topLeftCell="A2">
      <selection activeCell="J13" sqref="J13"/>
    </sheetView>
  </sheetViews>
  <sheetFormatPr defaultColWidth="9.140625" defaultRowHeight="12.75"/>
  <cols>
    <col min="1" max="1" width="8.28125" style="16" customWidth="1"/>
    <col min="2" max="2" width="31.421875" style="16" customWidth="1"/>
    <col min="3" max="3" width="14.421875" style="17" customWidth="1"/>
    <col min="4" max="4" width="12.00390625" style="17" customWidth="1"/>
    <col min="5" max="5" width="13.140625" style="16" customWidth="1"/>
    <col min="6" max="6" width="9.140625" style="16" customWidth="1"/>
    <col min="7" max="7" width="22.00390625" style="16" customWidth="1"/>
    <col min="8" max="16384" width="9.140625" style="16" customWidth="1"/>
  </cols>
  <sheetData>
    <row r="1" ht="15.75" hidden="1"/>
    <row r="2" spans="1:5" ht="53.25" customHeight="1">
      <c r="A2" s="71"/>
      <c r="B2" s="71"/>
      <c r="C2" s="108" t="s">
        <v>160</v>
      </c>
      <c r="D2" s="108"/>
      <c r="E2" s="108"/>
    </row>
    <row r="3" spans="1:4" ht="18.75">
      <c r="A3" s="18"/>
      <c r="B3" s="18"/>
      <c r="C3" s="19"/>
      <c r="D3" s="19"/>
    </row>
    <row r="4" spans="1:7" ht="72" customHeight="1">
      <c r="A4" s="107" t="s">
        <v>161</v>
      </c>
      <c r="B4" s="107"/>
      <c r="C4" s="107"/>
      <c r="D4" s="107"/>
      <c r="E4" s="107"/>
      <c r="G4" s="53" t="s">
        <v>83</v>
      </c>
    </row>
    <row r="5" spans="1:4" ht="17.25" customHeight="1">
      <c r="A5" s="20"/>
      <c r="B5" s="20"/>
      <c r="C5" s="20"/>
      <c r="D5" s="20"/>
    </row>
    <row r="6" ht="16.5" customHeight="1">
      <c r="E6" s="21" t="s">
        <v>24</v>
      </c>
    </row>
    <row r="7" spans="1:5" ht="17.25" customHeight="1">
      <c r="A7" s="106" t="s">
        <v>25</v>
      </c>
      <c r="B7" s="106" t="s">
        <v>0</v>
      </c>
      <c r="C7" s="106" t="s">
        <v>74</v>
      </c>
      <c r="D7" s="106"/>
      <c r="E7" s="106"/>
    </row>
    <row r="8" spans="1:5" ht="67.5" customHeight="1">
      <c r="A8" s="106"/>
      <c r="B8" s="106"/>
      <c r="C8" s="22" t="s">
        <v>61</v>
      </c>
      <c r="D8" s="22" t="s">
        <v>22</v>
      </c>
      <c r="E8" s="23" t="s">
        <v>23</v>
      </c>
    </row>
    <row r="9" spans="1:5" ht="15.75">
      <c r="A9" s="23">
        <v>1</v>
      </c>
      <c r="B9" s="23">
        <v>2</v>
      </c>
      <c r="C9" s="24">
        <v>3</v>
      </c>
      <c r="D9" s="24">
        <v>4</v>
      </c>
      <c r="E9" s="24">
        <v>5</v>
      </c>
    </row>
    <row r="10" spans="1:5" ht="15.75">
      <c r="A10" s="25">
        <v>1</v>
      </c>
      <c r="B10" s="26" t="s">
        <v>6</v>
      </c>
      <c r="C10" s="87">
        <v>1087.94</v>
      </c>
      <c r="D10" s="87">
        <v>1087.94</v>
      </c>
      <c r="E10" s="87">
        <f>C10-D10</f>
        <v>0</v>
      </c>
    </row>
    <row r="11" spans="1:5" ht="15.75">
      <c r="A11" s="28">
        <v>2</v>
      </c>
      <c r="B11" s="27" t="s">
        <v>8</v>
      </c>
      <c r="C11" s="88">
        <v>7685.86</v>
      </c>
      <c r="D11" s="88">
        <v>7685.86</v>
      </c>
      <c r="E11" s="87">
        <f aca="true" t="shared" si="0" ref="E11:E16">C11-D11</f>
        <v>0</v>
      </c>
    </row>
    <row r="12" spans="1:5" ht="16.5" customHeight="1">
      <c r="A12" s="28">
        <v>3</v>
      </c>
      <c r="B12" s="27" t="s">
        <v>62</v>
      </c>
      <c r="C12" s="88">
        <v>1245.15</v>
      </c>
      <c r="D12" s="88">
        <v>1245.15</v>
      </c>
      <c r="E12" s="87">
        <f t="shared" si="0"/>
        <v>0</v>
      </c>
    </row>
    <row r="13" spans="1:5" ht="31.5">
      <c r="A13" s="28">
        <v>4</v>
      </c>
      <c r="B13" s="26" t="s">
        <v>10</v>
      </c>
      <c r="C13" s="88">
        <v>0</v>
      </c>
      <c r="D13" s="88">
        <v>0</v>
      </c>
      <c r="E13" s="87">
        <f t="shared" si="0"/>
        <v>0</v>
      </c>
    </row>
    <row r="14" spans="1:5" ht="47.25">
      <c r="A14" s="28">
        <v>5</v>
      </c>
      <c r="B14" s="26" t="s">
        <v>63</v>
      </c>
      <c r="C14" s="88">
        <v>0</v>
      </c>
      <c r="D14" s="88">
        <v>0</v>
      </c>
      <c r="E14" s="87">
        <f t="shared" si="0"/>
        <v>0</v>
      </c>
    </row>
    <row r="15" spans="1:5" ht="47.25">
      <c r="A15" s="28">
        <v>6</v>
      </c>
      <c r="B15" s="26" t="s">
        <v>75</v>
      </c>
      <c r="C15" s="89">
        <v>1037.82</v>
      </c>
      <c r="D15" s="89">
        <v>1037.82</v>
      </c>
      <c r="E15" s="87">
        <f t="shared" si="0"/>
        <v>0</v>
      </c>
    </row>
    <row r="16" spans="1:5" ht="31.5">
      <c r="A16" s="28">
        <v>7</v>
      </c>
      <c r="B16" s="26" t="s">
        <v>76</v>
      </c>
      <c r="C16" s="88">
        <v>0</v>
      </c>
      <c r="D16" s="88">
        <v>0</v>
      </c>
      <c r="E16" s="87">
        <f t="shared" si="0"/>
        <v>0</v>
      </c>
    </row>
    <row r="17" spans="1:5" ht="15.75">
      <c r="A17" s="58">
        <v>8</v>
      </c>
      <c r="B17" s="26" t="s">
        <v>64</v>
      </c>
      <c r="C17" s="88">
        <f>C10+C11+C12+C13+C14+C15+C16</f>
        <v>11056.769999999999</v>
      </c>
      <c r="D17" s="88">
        <f>D10+D11+D12+D13+D14+D15+D16</f>
        <v>11056.769999999999</v>
      </c>
      <c r="E17" s="88">
        <f>SUM(E10:E16)</f>
        <v>0</v>
      </c>
    </row>
  </sheetData>
  <sheetProtection/>
  <mergeCells count="5">
    <mergeCell ref="C2:E2"/>
    <mergeCell ref="A4:E4"/>
    <mergeCell ref="A7:A8"/>
    <mergeCell ref="B7:B8"/>
    <mergeCell ref="C7:E7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G13" sqref="G13"/>
    </sheetView>
  </sheetViews>
  <sheetFormatPr defaultColWidth="9.140625" defaultRowHeight="12.75"/>
  <cols>
    <col min="1" max="1" width="6.57421875" style="0" customWidth="1"/>
    <col min="2" max="2" width="36.28125" style="0" customWidth="1"/>
    <col min="3" max="3" width="13.28125" style="0" customWidth="1"/>
    <col min="4" max="4" width="13.140625" style="0" customWidth="1"/>
    <col min="5" max="5" width="15.00390625" style="0" customWidth="1"/>
    <col min="6" max="6" width="22.00390625" style="0" customWidth="1"/>
  </cols>
  <sheetData>
    <row r="1" spans="1:4" ht="15">
      <c r="A1" s="4"/>
      <c r="B1" s="4"/>
      <c r="C1" s="4"/>
      <c r="D1" s="4"/>
    </row>
    <row r="2" spans="1:5" ht="45" customHeight="1">
      <c r="A2" s="73"/>
      <c r="B2" s="73"/>
      <c r="C2" s="109" t="s">
        <v>155</v>
      </c>
      <c r="D2" s="109"/>
      <c r="E2" s="109"/>
    </row>
    <row r="3" spans="1:5" ht="18.75">
      <c r="A3" s="5"/>
      <c r="B3" s="5"/>
      <c r="C3" s="5"/>
      <c r="D3" s="5"/>
      <c r="E3" s="6"/>
    </row>
    <row r="4" spans="1:5" ht="81" customHeight="1">
      <c r="A4" s="109" t="s">
        <v>162</v>
      </c>
      <c r="B4" s="109"/>
      <c r="C4" s="109"/>
      <c r="D4" s="109"/>
      <c r="E4" s="109"/>
    </row>
    <row r="5" spans="1:8" ht="24" customHeight="1">
      <c r="A5" s="98"/>
      <c r="B5" s="98"/>
      <c r="C5" s="98"/>
      <c r="D5" s="98"/>
      <c r="E5" s="98"/>
      <c r="F5" s="53" t="s">
        <v>84</v>
      </c>
      <c r="G5" s="11"/>
      <c r="H5" s="11"/>
    </row>
    <row r="6" spans="1:8" ht="18.75">
      <c r="A6" s="12"/>
      <c r="B6" s="12"/>
      <c r="C6" s="12"/>
      <c r="D6" s="12"/>
      <c r="E6" s="94" t="s">
        <v>24</v>
      </c>
      <c r="F6" s="11"/>
      <c r="G6" s="11"/>
      <c r="H6" s="11"/>
    </row>
    <row r="7" spans="1:5" ht="19.5" customHeight="1">
      <c r="A7" s="110" t="s">
        <v>25</v>
      </c>
      <c r="B7" s="110" t="s">
        <v>26</v>
      </c>
      <c r="C7" s="112" t="s">
        <v>77</v>
      </c>
      <c r="D7" s="112"/>
      <c r="E7" s="112"/>
    </row>
    <row r="8" spans="1:5" ht="65.25" customHeight="1">
      <c r="A8" s="111"/>
      <c r="B8" s="111"/>
      <c r="C8" s="7" t="s">
        <v>27</v>
      </c>
      <c r="D8" s="7" t="s">
        <v>22</v>
      </c>
      <c r="E8" s="83" t="s">
        <v>23</v>
      </c>
    </row>
    <row r="9" spans="1:5" s="8" customFormat="1" ht="15.75">
      <c r="A9" s="7">
        <v>1</v>
      </c>
      <c r="B9" s="7">
        <v>2</v>
      </c>
      <c r="C9" s="7">
        <v>3</v>
      </c>
      <c r="D9" s="7">
        <v>4</v>
      </c>
      <c r="E9" s="7">
        <v>5</v>
      </c>
    </row>
    <row r="10" spans="1:5" ht="94.5">
      <c r="A10" s="7" t="s">
        <v>28</v>
      </c>
      <c r="B10" s="2" t="s">
        <v>29</v>
      </c>
      <c r="C10" s="9">
        <v>0</v>
      </c>
      <c r="D10" s="9">
        <v>0</v>
      </c>
      <c r="E10" s="9">
        <f aca="true" t="shared" si="0" ref="E10:E15">+C10-D10</f>
        <v>0</v>
      </c>
    </row>
    <row r="11" spans="1:5" ht="31.5">
      <c r="A11" s="7" t="s">
        <v>7</v>
      </c>
      <c r="B11" s="90" t="s">
        <v>19</v>
      </c>
      <c r="C11" s="3">
        <v>0</v>
      </c>
      <c r="D11" s="3">
        <v>0</v>
      </c>
      <c r="E11" s="9">
        <f t="shared" si="0"/>
        <v>0</v>
      </c>
    </row>
    <row r="12" spans="1:5" ht="20.25" customHeight="1">
      <c r="A12" s="7" t="s">
        <v>9</v>
      </c>
      <c r="B12" s="90" t="s">
        <v>20</v>
      </c>
      <c r="C12" s="1">
        <v>40</v>
      </c>
      <c r="D12" s="1">
        <v>40</v>
      </c>
      <c r="E12" s="9">
        <f t="shared" si="0"/>
        <v>0</v>
      </c>
    </row>
    <row r="13" spans="1:5" ht="18.75" customHeight="1">
      <c r="A13" s="7">
        <v>4</v>
      </c>
      <c r="B13" s="10" t="s">
        <v>21</v>
      </c>
      <c r="C13" s="9">
        <v>0</v>
      </c>
      <c r="D13" s="9">
        <v>0</v>
      </c>
      <c r="E13" s="9">
        <f t="shared" si="0"/>
        <v>0</v>
      </c>
    </row>
    <row r="14" spans="1:5" ht="22.5" customHeight="1">
      <c r="A14" s="7" t="s">
        <v>13</v>
      </c>
      <c r="B14" s="10" t="s">
        <v>30</v>
      </c>
      <c r="C14" s="9">
        <v>40</v>
      </c>
      <c r="D14" s="9">
        <v>40</v>
      </c>
      <c r="E14" s="9">
        <f t="shared" si="0"/>
        <v>0</v>
      </c>
    </row>
    <row r="15" spans="1:5" ht="24" customHeight="1">
      <c r="A15" s="7" t="s">
        <v>14</v>
      </c>
      <c r="B15" s="10" t="s">
        <v>78</v>
      </c>
      <c r="C15" s="9">
        <v>8</v>
      </c>
      <c r="D15" s="9">
        <v>8</v>
      </c>
      <c r="E15" s="9">
        <f t="shared" si="0"/>
        <v>0</v>
      </c>
    </row>
    <row r="16" spans="1:5" ht="30" customHeight="1">
      <c r="A16" s="7" t="s">
        <v>15</v>
      </c>
      <c r="B16" s="2" t="s">
        <v>18</v>
      </c>
      <c r="C16" s="9">
        <v>48</v>
      </c>
      <c r="D16" s="9">
        <v>48</v>
      </c>
      <c r="E16" s="9">
        <f>SUM(E10:E15)</f>
        <v>0</v>
      </c>
    </row>
    <row r="17" spans="2:3" ht="15.75">
      <c r="B17" s="95"/>
      <c r="C17" s="96"/>
    </row>
  </sheetData>
  <sheetProtection/>
  <mergeCells count="6">
    <mergeCell ref="C2:E2"/>
    <mergeCell ref="A4:E4"/>
    <mergeCell ref="A7:A8"/>
    <mergeCell ref="B7:B8"/>
    <mergeCell ref="A5:E5"/>
    <mergeCell ref="C7:E7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G8" sqref="G8"/>
    </sheetView>
  </sheetViews>
  <sheetFormatPr defaultColWidth="9.140625" defaultRowHeight="12.75"/>
  <cols>
    <col min="1" max="1" width="6.57421875" style="0" customWidth="1"/>
    <col min="2" max="2" width="36.28125" style="0" customWidth="1"/>
    <col min="3" max="3" width="13.28125" style="0" customWidth="1"/>
    <col min="4" max="4" width="13.140625" style="0" customWidth="1"/>
    <col min="5" max="5" width="15.00390625" style="0" customWidth="1"/>
    <col min="6" max="6" width="22.00390625" style="0" customWidth="1"/>
  </cols>
  <sheetData>
    <row r="1" spans="1:4" ht="15">
      <c r="A1" s="4"/>
      <c r="B1" s="4"/>
      <c r="C1" s="4"/>
      <c r="D1" s="4"/>
    </row>
    <row r="2" spans="1:5" ht="45" customHeight="1">
      <c r="A2" s="73"/>
      <c r="B2" s="73"/>
      <c r="C2" s="109" t="s">
        <v>164</v>
      </c>
      <c r="D2" s="109"/>
      <c r="E2" s="109"/>
    </row>
    <row r="3" spans="1:5" ht="18.75">
      <c r="A3" s="5"/>
      <c r="B3" s="5"/>
      <c r="C3" s="5"/>
      <c r="D3" s="5"/>
      <c r="E3" s="6"/>
    </row>
    <row r="4" spans="1:5" ht="81" customHeight="1">
      <c r="A4" s="109" t="s">
        <v>163</v>
      </c>
      <c r="B4" s="109"/>
      <c r="C4" s="109"/>
      <c r="D4" s="109"/>
      <c r="E4" s="109"/>
    </row>
    <row r="5" spans="1:8" ht="24" customHeight="1">
      <c r="A5" s="98"/>
      <c r="B5" s="98"/>
      <c r="C5" s="98"/>
      <c r="D5" s="98"/>
      <c r="E5" s="98"/>
      <c r="F5" s="53" t="s">
        <v>84</v>
      </c>
      <c r="G5" s="11"/>
      <c r="H5" s="11"/>
    </row>
    <row r="6" spans="1:8" ht="18.75">
      <c r="A6" s="12"/>
      <c r="B6" s="12"/>
      <c r="C6" s="12"/>
      <c r="D6" s="12"/>
      <c r="E6" s="94" t="s">
        <v>24</v>
      </c>
      <c r="F6" s="11"/>
      <c r="G6" s="11"/>
      <c r="H6" s="11"/>
    </row>
    <row r="7" spans="1:5" ht="19.5" customHeight="1">
      <c r="A7" s="110" t="s">
        <v>25</v>
      </c>
      <c r="B7" s="110" t="s">
        <v>26</v>
      </c>
      <c r="C7" s="112" t="s">
        <v>77</v>
      </c>
      <c r="D7" s="112"/>
      <c r="E7" s="112"/>
    </row>
    <row r="8" spans="1:5" ht="65.25" customHeight="1">
      <c r="A8" s="111"/>
      <c r="B8" s="111"/>
      <c r="C8" s="7" t="s">
        <v>27</v>
      </c>
      <c r="D8" s="7" t="s">
        <v>22</v>
      </c>
      <c r="E8" s="83" t="s">
        <v>23</v>
      </c>
    </row>
    <row r="9" spans="1:5" s="8" customFormat="1" ht="15.75">
      <c r="A9" s="7">
        <v>1</v>
      </c>
      <c r="B9" s="7">
        <v>2</v>
      </c>
      <c r="C9" s="7">
        <v>3</v>
      </c>
      <c r="D9" s="7">
        <v>4</v>
      </c>
      <c r="E9" s="7">
        <v>5</v>
      </c>
    </row>
    <row r="10" spans="1:5" ht="94.5">
      <c r="A10" s="7" t="s">
        <v>28</v>
      </c>
      <c r="B10" s="2" t="s">
        <v>29</v>
      </c>
      <c r="C10" s="9">
        <v>0</v>
      </c>
      <c r="D10" s="9">
        <v>0</v>
      </c>
      <c r="E10" s="9">
        <f aca="true" t="shared" si="0" ref="E10:E15">+C10-D10</f>
        <v>0</v>
      </c>
    </row>
    <row r="11" spans="1:5" ht="23.25" customHeight="1">
      <c r="A11" s="7" t="s">
        <v>7</v>
      </c>
      <c r="B11" s="90" t="s">
        <v>19</v>
      </c>
      <c r="C11" s="3">
        <v>0</v>
      </c>
      <c r="D11" s="3">
        <v>0</v>
      </c>
      <c r="E11" s="9">
        <f t="shared" si="0"/>
        <v>0</v>
      </c>
    </row>
    <row r="12" spans="1:5" ht="20.25" customHeight="1">
      <c r="A12" s="7" t="s">
        <v>9</v>
      </c>
      <c r="B12" s="90" t="s">
        <v>20</v>
      </c>
      <c r="C12" s="1">
        <v>96.52</v>
      </c>
      <c r="D12" s="1">
        <v>96.52</v>
      </c>
      <c r="E12" s="9">
        <f t="shared" si="0"/>
        <v>0</v>
      </c>
    </row>
    <row r="13" spans="1:5" ht="18.75" customHeight="1">
      <c r="A13" s="7">
        <v>4</v>
      </c>
      <c r="B13" s="10" t="s">
        <v>21</v>
      </c>
      <c r="C13" s="9">
        <v>0</v>
      </c>
      <c r="D13" s="9">
        <v>0</v>
      </c>
      <c r="E13" s="9">
        <f t="shared" si="0"/>
        <v>0</v>
      </c>
    </row>
    <row r="14" spans="1:5" ht="22.5" customHeight="1">
      <c r="A14" s="7" t="s">
        <v>13</v>
      </c>
      <c r="B14" s="10" t="s">
        <v>30</v>
      </c>
      <c r="C14" s="9">
        <v>96.52</v>
      </c>
      <c r="D14" s="9">
        <v>96.52</v>
      </c>
      <c r="E14" s="9">
        <f t="shared" si="0"/>
        <v>0</v>
      </c>
    </row>
    <row r="15" spans="1:5" ht="24" customHeight="1">
      <c r="A15" s="7" t="s">
        <v>14</v>
      </c>
      <c r="B15" s="10" t="s">
        <v>78</v>
      </c>
      <c r="C15" s="9">
        <v>19.3</v>
      </c>
      <c r="D15" s="9">
        <v>19.3</v>
      </c>
      <c r="E15" s="9">
        <f t="shared" si="0"/>
        <v>0</v>
      </c>
    </row>
    <row r="16" spans="1:5" ht="22.5" customHeight="1">
      <c r="A16" s="7" t="s">
        <v>15</v>
      </c>
      <c r="B16" s="2" t="s">
        <v>18</v>
      </c>
      <c r="C16" s="9">
        <v>115.82</v>
      </c>
      <c r="D16" s="9">
        <v>115.82</v>
      </c>
      <c r="E16" s="9">
        <f>SUM(E10:E15)</f>
        <v>0</v>
      </c>
    </row>
    <row r="17" spans="1:4" ht="15.75">
      <c r="A17" s="92"/>
      <c r="B17" s="92"/>
      <c r="C17" s="93"/>
      <c r="D17" s="92"/>
    </row>
  </sheetData>
  <sheetProtection/>
  <mergeCells count="6">
    <mergeCell ref="C2:E2"/>
    <mergeCell ref="A4:E4"/>
    <mergeCell ref="A5:E5"/>
    <mergeCell ref="A7:A8"/>
    <mergeCell ref="B7:B8"/>
    <mergeCell ref="C7:E7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5"/>
  <sheetViews>
    <sheetView tabSelected="1" workbookViewId="0" topLeftCell="A1">
      <selection activeCell="H6" sqref="H6"/>
    </sheetView>
  </sheetViews>
  <sheetFormatPr defaultColWidth="9.140625" defaultRowHeight="12.75" outlineLevelCol="1"/>
  <cols>
    <col min="1" max="1" width="7.421875" style="39" customWidth="1"/>
    <col min="2" max="2" width="35.421875" style="39" customWidth="1"/>
    <col min="3" max="3" width="13.28125" style="39" customWidth="1"/>
    <col min="4" max="4" width="14.140625" style="39" customWidth="1" outlineLevel="1"/>
    <col min="5" max="5" width="14.140625" style="39" customWidth="1"/>
    <col min="6" max="6" width="27.421875" style="39" customWidth="1"/>
    <col min="7" max="16384" width="9.140625" style="39" customWidth="1"/>
  </cols>
  <sheetData>
    <row r="1" spans="2:5" ht="58.5" customHeight="1">
      <c r="B1" s="40"/>
      <c r="C1" s="113" t="s">
        <v>156</v>
      </c>
      <c r="D1" s="113"/>
      <c r="E1" s="113"/>
    </row>
    <row r="2" spans="1:6" ht="31.5">
      <c r="A2" s="41"/>
      <c r="B2" s="42"/>
      <c r="C2" s="41"/>
      <c r="D2" s="41"/>
      <c r="E2" s="41"/>
      <c r="F2" s="53" t="s">
        <v>83</v>
      </c>
    </row>
    <row r="3" spans="1:6" ht="75" customHeight="1">
      <c r="A3" s="114" t="s">
        <v>165</v>
      </c>
      <c r="B3" s="114"/>
      <c r="C3" s="114"/>
      <c r="D3" s="114"/>
      <c r="E3" s="114"/>
      <c r="F3" s="50" t="s">
        <v>82</v>
      </c>
    </row>
    <row r="4" ht="18.75">
      <c r="B4" s="43"/>
    </row>
    <row r="5" spans="1:5" ht="24.75" customHeight="1">
      <c r="A5" s="115" t="s">
        <v>25</v>
      </c>
      <c r="B5" s="115" t="s">
        <v>31</v>
      </c>
      <c r="C5" s="115" t="s">
        <v>32</v>
      </c>
      <c r="D5" s="115" t="s">
        <v>147</v>
      </c>
      <c r="E5" s="115" t="s">
        <v>148</v>
      </c>
    </row>
    <row r="6" spans="1:5" ht="47.25" customHeight="1">
      <c r="A6" s="115"/>
      <c r="B6" s="115"/>
      <c r="C6" s="115"/>
      <c r="D6" s="115"/>
      <c r="E6" s="115"/>
    </row>
    <row r="7" spans="1:5" ht="18" customHeight="1">
      <c r="A7" s="44">
        <v>1</v>
      </c>
      <c r="B7" s="44">
        <v>2</v>
      </c>
      <c r="C7" s="44">
        <v>3</v>
      </c>
      <c r="D7" s="44">
        <v>4</v>
      </c>
      <c r="E7" s="44">
        <v>5</v>
      </c>
    </row>
    <row r="8" spans="1:5" ht="15.75">
      <c r="A8" s="44">
        <v>1</v>
      </c>
      <c r="B8" s="46" t="s">
        <v>50</v>
      </c>
      <c r="C8" s="44" t="s">
        <v>49</v>
      </c>
      <c r="D8" s="47">
        <v>0</v>
      </c>
      <c r="E8" s="47">
        <v>0</v>
      </c>
    </row>
    <row r="9" spans="1:5" ht="47.25">
      <c r="A9" s="44">
        <f>A8+1</f>
        <v>2</v>
      </c>
      <c r="B9" s="46" t="s">
        <v>65</v>
      </c>
      <c r="C9" s="44" t="s">
        <v>52</v>
      </c>
      <c r="D9" s="48">
        <v>23818</v>
      </c>
      <c r="E9" s="44">
        <v>0</v>
      </c>
    </row>
    <row r="10" spans="1:5" ht="31.5">
      <c r="A10" s="44">
        <f>A9+1</f>
        <v>3</v>
      </c>
      <c r="B10" s="46" t="s">
        <v>53</v>
      </c>
      <c r="C10" s="44" t="s">
        <v>54</v>
      </c>
      <c r="D10" s="49">
        <v>8784</v>
      </c>
      <c r="E10" s="44">
        <v>8760</v>
      </c>
    </row>
    <row r="11" spans="1:5" ht="15.75">
      <c r="A11" s="44">
        <f>A10+1</f>
        <v>4</v>
      </c>
      <c r="B11" s="45" t="s">
        <v>66</v>
      </c>
      <c r="C11" s="44"/>
      <c r="D11" s="44"/>
      <c r="E11" s="44"/>
    </row>
    <row r="12" spans="1:5" ht="15.75">
      <c r="A12" s="44" t="s">
        <v>3</v>
      </c>
      <c r="B12" s="46" t="s">
        <v>68</v>
      </c>
      <c r="C12" s="44" t="s">
        <v>67</v>
      </c>
      <c r="D12" s="47">
        <v>0</v>
      </c>
      <c r="E12" s="47">
        <v>0</v>
      </c>
    </row>
    <row r="13" spans="1:5" ht="15.75">
      <c r="A13" s="44" t="s">
        <v>11</v>
      </c>
      <c r="B13" s="46" t="s">
        <v>69</v>
      </c>
      <c r="C13" s="44" t="s">
        <v>67</v>
      </c>
      <c r="D13" s="47">
        <v>0</v>
      </c>
      <c r="E13" s="47">
        <v>0</v>
      </c>
    </row>
    <row r="14" spans="1:5" ht="15.75" customHeight="1">
      <c r="A14" s="72" t="s">
        <v>12</v>
      </c>
      <c r="B14" s="46" t="s">
        <v>70</v>
      </c>
      <c r="C14" s="44" t="s">
        <v>67</v>
      </c>
      <c r="D14" s="47">
        <v>0</v>
      </c>
      <c r="E14" s="47">
        <v>0</v>
      </c>
    </row>
    <row r="15" spans="1:5" ht="35.25" customHeight="1">
      <c r="A15" s="44" t="s">
        <v>13</v>
      </c>
      <c r="B15" s="46" t="s">
        <v>71</v>
      </c>
      <c r="C15" s="44" t="s">
        <v>49</v>
      </c>
      <c r="D15" s="44">
        <v>1.42</v>
      </c>
      <c r="E15" s="44">
        <v>19.82</v>
      </c>
    </row>
  </sheetData>
  <sheetProtection/>
  <mergeCells count="7">
    <mergeCell ref="C1:E1"/>
    <mergeCell ref="A3:E3"/>
    <mergeCell ref="A5:A6"/>
    <mergeCell ref="B5:B6"/>
    <mergeCell ref="C5:C6"/>
    <mergeCell ref="D5:D6"/>
    <mergeCell ref="E5:E6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2"/>
  <sheetViews>
    <sheetView workbookViewId="0" topLeftCell="A1">
      <selection activeCell="I21" sqref="I21"/>
    </sheetView>
  </sheetViews>
  <sheetFormatPr defaultColWidth="9.140625" defaultRowHeight="12.75"/>
  <cols>
    <col min="1" max="1" width="7.7109375" style="29" customWidth="1"/>
    <col min="2" max="2" width="38.00390625" style="29" customWidth="1"/>
    <col min="3" max="3" width="12.8515625" style="29" customWidth="1"/>
    <col min="4" max="5" width="12.00390625" style="29" customWidth="1"/>
    <col min="6" max="6" width="9.140625" style="29" customWidth="1"/>
    <col min="7" max="7" width="27.8515625" style="29" customWidth="1"/>
    <col min="8" max="16384" width="9.140625" style="29" customWidth="1"/>
  </cols>
  <sheetData>
    <row r="1" spans="1:5" ht="60" customHeight="1">
      <c r="A1" s="30"/>
      <c r="B1" s="30"/>
      <c r="C1" s="116" t="s">
        <v>166</v>
      </c>
      <c r="D1" s="116"/>
      <c r="E1" s="116"/>
    </row>
    <row r="2" spans="1:5" ht="18.75">
      <c r="A2" s="30"/>
      <c r="B2" s="31"/>
      <c r="C2" s="30"/>
      <c r="D2" s="30"/>
      <c r="E2" s="30"/>
    </row>
    <row r="3" spans="1:7" ht="70.5" customHeight="1">
      <c r="A3" s="114" t="s">
        <v>165</v>
      </c>
      <c r="B3" s="114"/>
      <c r="C3" s="114"/>
      <c r="D3" s="114"/>
      <c r="E3" s="114"/>
      <c r="G3" s="50" t="s">
        <v>82</v>
      </c>
    </row>
    <row r="4" spans="2:7" ht="15.75">
      <c r="B4" s="32"/>
      <c r="G4" s="39"/>
    </row>
    <row r="5" spans="1:7" ht="24.75" customHeight="1">
      <c r="A5" s="118" t="s">
        <v>25</v>
      </c>
      <c r="B5" s="117" t="s">
        <v>31</v>
      </c>
      <c r="C5" s="118" t="s">
        <v>32</v>
      </c>
      <c r="D5" s="117" t="s">
        <v>147</v>
      </c>
      <c r="E5" s="117" t="s">
        <v>149</v>
      </c>
      <c r="G5" s="53" t="s">
        <v>83</v>
      </c>
    </row>
    <row r="6" spans="1:7" ht="15.75" customHeight="1">
      <c r="A6" s="119"/>
      <c r="B6" s="118"/>
      <c r="C6" s="119"/>
      <c r="D6" s="118"/>
      <c r="E6" s="118"/>
      <c r="G6" s="39"/>
    </row>
    <row r="7" spans="1:7" ht="15.75">
      <c r="A7" s="33">
        <v>1</v>
      </c>
      <c r="B7" s="33">
        <v>2</v>
      </c>
      <c r="C7" s="33">
        <v>3</v>
      </c>
      <c r="D7" s="33">
        <v>4</v>
      </c>
      <c r="E7" s="33">
        <v>5</v>
      </c>
      <c r="G7" s="39"/>
    </row>
    <row r="8" spans="1:5" ht="37.5" customHeight="1">
      <c r="A8" s="33">
        <v>1</v>
      </c>
      <c r="B8" s="35" t="s">
        <v>51</v>
      </c>
      <c r="C8" s="33" t="s">
        <v>52</v>
      </c>
      <c r="D8" s="48">
        <v>23818</v>
      </c>
      <c r="E8" s="47">
        <v>0</v>
      </c>
    </row>
    <row r="9" spans="1:5" ht="34.5" customHeight="1">
      <c r="A9" s="33">
        <f>A8+1</f>
        <v>2</v>
      </c>
      <c r="B9" s="35" t="s">
        <v>53</v>
      </c>
      <c r="C9" s="33" t="s">
        <v>54</v>
      </c>
      <c r="D9" s="49">
        <v>8784</v>
      </c>
      <c r="E9" s="44">
        <v>8760</v>
      </c>
    </row>
    <row r="10" spans="1:5" ht="31.5">
      <c r="A10" s="33">
        <v>3</v>
      </c>
      <c r="B10" s="34" t="s">
        <v>55</v>
      </c>
      <c r="C10" s="33"/>
      <c r="D10" s="33"/>
      <c r="E10" s="36"/>
    </row>
    <row r="11" spans="1:5" ht="20.25" customHeight="1">
      <c r="A11" s="37" t="s">
        <v>1</v>
      </c>
      <c r="B11" s="63" t="s">
        <v>94</v>
      </c>
      <c r="C11" s="52" t="s">
        <v>72</v>
      </c>
      <c r="D11" s="64">
        <v>0</v>
      </c>
      <c r="E11" s="64">
        <v>0</v>
      </c>
    </row>
    <row r="12" spans="1:5" ht="23.25" customHeight="1">
      <c r="A12" s="37" t="s">
        <v>2</v>
      </c>
      <c r="B12" s="63" t="s">
        <v>118</v>
      </c>
      <c r="C12" s="52" t="s">
        <v>72</v>
      </c>
      <c r="D12" s="64">
        <v>0</v>
      </c>
      <c r="E12" s="64">
        <v>0</v>
      </c>
    </row>
  </sheetData>
  <sheetProtection/>
  <mergeCells count="7">
    <mergeCell ref="C1:E1"/>
    <mergeCell ref="A3:E3"/>
    <mergeCell ref="B5:B6"/>
    <mergeCell ref="D5:D6"/>
    <mergeCell ref="E5:E6"/>
    <mergeCell ref="A5:A6"/>
    <mergeCell ref="C5:C6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">
      <selection activeCell="L10" sqref="L10"/>
    </sheetView>
  </sheetViews>
  <sheetFormatPr defaultColWidth="9.140625" defaultRowHeight="12.75"/>
  <cols>
    <col min="1" max="1" width="5.8515625" style="54" customWidth="1"/>
    <col min="2" max="2" width="30.57421875" style="54" customWidth="1"/>
    <col min="3" max="3" width="11.28125" style="54" customWidth="1"/>
    <col min="4" max="4" width="17.7109375" style="54" customWidth="1"/>
    <col min="5" max="5" width="18.00390625" style="54" customWidth="1"/>
    <col min="6" max="16384" width="9.140625" style="54" customWidth="1"/>
  </cols>
  <sheetData>
    <row r="1" spans="4:5" ht="60" customHeight="1">
      <c r="D1" s="123" t="s">
        <v>157</v>
      </c>
      <c r="E1" s="124"/>
    </row>
    <row r="2" ht="15.75" customHeight="1"/>
    <row r="3" spans="1:7" ht="57.75" customHeight="1">
      <c r="A3" s="125" t="s">
        <v>169</v>
      </c>
      <c r="B3" s="125"/>
      <c r="C3" s="125"/>
      <c r="D3" s="125"/>
      <c r="E3" s="125"/>
      <c r="F3" s="122" t="s">
        <v>83</v>
      </c>
      <c r="G3" s="122"/>
    </row>
    <row r="4" spans="1:5" ht="17.25" customHeight="1">
      <c r="A4" s="126"/>
      <c r="B4" s="126"/>
      <c r="C4" s="126"/>
      <c r="D4" s="126"/>
      <c r="E4" s="126"/>
    </row>
    <row r="6" spans="1:5" s="55" customFormat="1" ht="23.25" customHeight="1">
      <c r="A6" s="127" t="s">
        <v>25</v>
      </c>
      <c r="B6" s="127" t="s">
        <v>57</v>
      </c>
      <c r="C6" s="127" t="s">
        <v>32</v>
      </c>
      <c r="D6" s="120" t="s">
        <v>58</v>
      </c>
      <c r="E6" s="121"/>
    </row>
    <row r="7" spans="1:5" s="55" customFormat="1" ht="74.25" customHeight="1">
      <c r="A7" s="128"/>
      <c r="B7" s="128"/>
      <c r="C7" s="128"/>
      <c r="D7" s="57" t="s">
        <v>123</v>
      </c>
      <c r="E7" s="57" t="s">
        <v>119</v>
      </c>
    </row>
    <row r="8" spans="1:5" s="55" customFormat="1" ht="18.75">
      <c r="A8" s="56">
        <v>1</v>
      </c>
      <c r="B8" s="56">
        <v>2</v>
      </c>
      <c r="C8" s="56">
        <v>3</v>
      </c>
      <c r="D8" s="56">
        <v>4</v>
      </c>
      <c r="E8" s="56">
        <v>5</v>
      </c>
    </row>
    <row r="9" spans="1:5" s="55" customFormat="1" ht="18.75">
      <c r="A9" s="56">
        <v>1</v>
      </c>
      <c r="B9" s="57" t="s">
        <v>70</v>
      </c>
      <c r="C9" s="56"/>
      <c r="D9" s="120"/>
      <c r="E9" s="121"/>
    </row>
    <row r="10" spans="1:5" s="55" customFormat="1" ht="55.5" customHeight="1">
      <c r="A10" s="56" t="s">
        <v>4</v>
      </c>
      <c r="B10" s="57" t="s">
        <v>59</v>
      </c>
      <c r="C10" s="56" t="s">
        <v>60</v>
      </c>
      <c r="D10" s="56">
        <v>3.17</v>
      </c>
      <c r="E10" s="56">
        <v>3.34</v>
      </c>
    </row>
    <row r="11" spans="1:5" ht="57" customHeight="1">
      <c r="A11" s="56" t="s">
        <v>5</v>
      </c>
      <c r="B11" s="57" t="s">
        <v>85</v>
      </c>
      <c r="C11" s="56" t="s">
        <v>60</v>
      </c>
      <c r="D11" s="56">
        <v>3.74</v>
      </c>
      <c r="E11" s="56">
        <v>3.94</v>
      </c>
    </row>
  </sheetData>
  <sheetProtection/>
  <mergeCells count="9">
    <mergeCell ref="D9:E9"/>
    <mergeCell ref="F3:G3"/>
    <mergeCell ref="D1:E1"/>
    <mergeCell ref="A3:E3"/>
    <mergeCell ref="A4:E4"/>
    <mergeCell ref="A6:A7"/>
    <mergeCell ref="B6:B7"/>
    <mergeCell ref="C6:C7"/>
    <mergeCell ref="D6:E6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Головина</cp:lastModifiedBy>
  <cp:lastPrinted>2013-11-13T03:07:45Z</cp:lastPrinted>
  <dcterms:created xsi:type="dcterms:W3CDTF">1996-10-08T23:32:33Z</dcterms:created>
  <dcterms:modified xsi:type="dcterms:W3CDTF">2013-11-13T03:08:04Z</dcterms:modified>
  <cp:category/>
  <cp:version/>
  <cp:contentType/>
  <cp:contentStatus/>
</cp:coreProperties>
</file>